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移民后期扶持规划" sheetId="1" r:id="rId1"/>
    <sheet name="重大项目规划表" sheetId="3" r:id="rId2"/>
    <sheet name="美丽家园" sheetId="4" r:id="rId3"/>
    <sheet name="产业转型升级扶持" sheetId="5" r:id="rId4"/>
  </sheets>
  <calcPr calcId="144525"/>
</workbook>
</file>

<file path=xl/sharedStrings.xml><?xml version="1.0" encoding="utf-8"?>
<sst xmlns="http://schemas.openxmlformats.org/spreadsheetml/2006/main" count="495" uniqueCount="207">
  <si>
    <r>
      <rPr>
        <b/>
        <sz val="12"/>
        <color theme="1"/>
        <rFont val="宋体"/>
        <charset val="134"/>
      </rPr>
      <t>紫阳县移民后期扶持规划</t>
    </r>
    <r>
      <rPr>
        <b/>
        <sz val="12"/>
        <color theme="1"/>
        <rFont val="Times New Roman"/>
        <charset val="134"/>
      </rPr>
      <t>“</t>
    </r>
    <r>
      <rPr>
        <b/>
        <sz val="12"/>
        <color theme="1"/>
        <rFont val="宋体"/>
        <charset val="134"/>
      </rPr>
      <t>十四五</t>
    </r>
    <r>
      <rPr>
        <b/>
        <sz val="12"/>
        <color theme="1"/>
        <rFont val="Times New Roman"/>
        <charset val="134"/>
      </rPr>
      <t>”</t>
    </r>
    <r>
      <rPr>
        <b/>
        <sz val="12"/>
        <color theme="1"/>
        <rFont val="宋体"/>
        <charset val="134"/>
      </rPr>
      <t>规划项目基本情况汇总表</t>
    </r>
  </si>
  <si>
    <r>
      <rPr>
        <b/>
        <sz val="10"/>
        <color theme="1"/>
        <rFont val="宋体"/>
        <charset val="134"/>
      </rPr>
      <t>序号</t>
    </r>
  </si>
  <si>
    <r>
      <rPr>
        <b/>
        <sz val="10"/>
        <color theme="1"/>
        <rFont val="宋体"/>
        <charset val="134"/>
      </rPr>
      <t>县区</t>
    </r>
  </si>
  <si>
    <r>
      <rPr>
        <b/>
        <sz val="10"/>
        <color theme="1"/>
        <rFont val="宋体"/>
        <charset val="134"/>
      </rPr>
      <t>乡镇</t>
    </r>
  </si>
  <si>
    <r>
      <rPr>
        <b/>
        <sz val="10"/>
        <color theme="1"/>
        <rFont val="宋体"/>
        <charset val="134"/>
      </rPr>
      <t>村</t>
    </r>
  </si>
  <si>
    <r>
      <rPr>
        <b/>
        <sz val="10"/>
        <color theme="1"/>
        <rFont val="宋体"/>
        <charset val="134"/>
      </rPr>
      <t>直补资金</t>
    </r>
  </si>
  <si>
    <r>
      <rPr>
        <b/>
        <sz val="10"/>
        <color theme="1"/>
        <rFont val="宋体"/>
        <charset val="134"/>
      </rPr>
      <t>美丽家园建设</t>
    </r>
  </si>
  <si>
    <r>
      <rPr>
        <b/>
        <sz val="10"/>
        <color theme="1"/>
        <rFont val="宋体"/>
        <charset val="134"/>
      </rPr>
      <t>产业转型升级规划</t>
    </r>
  </si>
  <si>
    <r>
      <rPr>
        <b/>
        <sz val="10"/>
        <color theme="1"/>
        <rFont val="宋体"/>
        <charset val="134"/>
      </rPr>
      <t>创业就业能力建设规划</t>
    </r>
  </si>
  <si>
    <r>
      <rPr>
        <b/>
        <sz val="10"/>
        <color theme="1"/>
        <rFont val="宋体"/>
        <charset val="134"/>
      </rPr>
      <t>总投资（万元）</t>
    </r>
  </si>
  <si>
    <r>
      <rPr>
        <b/>
        <sz val="10"/>
        <color theme="1"/>
        <rFont val="宋体"/>
        <charset val="134"/>
      </rPr>
      <t>人数</t>
    </r>
  </si>
  <si>
    <r>
      <rPr>
        <b/>
        <sz val="10"/>
        <color theme="1"/>
        <rFont val="宋体"/>
        <charset val="134"/>
      </rPr>
      <t>万元</t>
    </r>
  </si>
  <si>
    <t>建设内容</t>
  </si>
  <si>
    <r>
      <rPr>
        <sz val="10"/>
        <color theme="1"/>
        <rFont val="宋体"/>
        <charset val="134"/>
      </rPr>
      <t>紫阳县</t>
    </r>
  </si>
  <si>
    <r>
      <rPr>
        <sz val="10"/>
        <rFont val="宋体"/>
        <charset val="134"/>
      </rPr>
      <t>双安镇</t>
    </r>
  </si>
  <si>
    <r>
      <rPr>
        <sz val="10"/>
        <rFont val="宋体"/>
        <charset val="134"/>
      </rPr>
      <t>白马村</t>
    </r>
  </si>
  <si>
    <r>
      <rPr>
        <sz val="10"/>
        <rFont val="宋体"/>
        <charset val="134"/>
      </rPr>
      <t>三元村</t>
    </r>
  </si>
  <si>
    <r>
      <rPr>
        <sz val="10"/>
        <rFont val="宋体"/>
        <charset val="134"/>
      </rPr>
      <t>桐安村</t>
    </r>
  </si>
  <si>
    <r>
      <rPr>
        <sz val="10"/>
        <rFont val="宋体"/>
        <charset val="134"/>
      </rPr>
      <t>沔浴河</t>
    </r>
  </si>
  <si>
    <r>
      <rPr>
        <sz val="10"/>
        <rFont val="宋体"/>
        <charset val="134"/>
      </rPr>
      <t>向阳镇</t>
    </r>
  </si>
  <si>
    <r>
      <rPr>
        <sz val="10"/>
        <rFont val="宋体"/>
        <charset val="134"/>
      </rPr>
      <t>悬鼓村</t>
    </r>
  </si>
  <si>
    <r>
      <rPr>
        <sz val="10"/>
        <rFont val="宋体"/>
        <charset val="134"/>
      </rPr>
      <t>止凤村</t>
    </r>
  </si>
  <si>
    <r>
      <rPr>
        <sz val="10"/>
        <rFont val="宋体"/>
        <charset val="134"/>
      </rPr>
      <t>贾坪村</t>
    </r>
  </si>
  <si>
    <r>
      <rPr>
        <sz val="10"/>
        <rFont val="宋体"/>
        <charset val="134"/>
      </rPr>
      <t>营梁村</t>
    </r>
  </si>
  <si>
    <r>
      <rPr>
        <sz val="10"/>
        <rFont val="宋体"/>
        <charset val="134"/>
      </rPr>
      <t>江河村</t>
    </r>
  </si>
  <si>
    <r>
      <rPr>
        <sz val="10"/>
        <rFont val="宋体"/>
        <charset val="134"/>
      </rPr>
      <t>院墙村</t>
    </r>
  </si>
  <si>
    <r>
      <rPr>
        <sz val="10"/>
        <rFont val="宋体"/>
        <charset val="134"/>
      </rPr>
      <t>芭蕉村</t>
    </r>
  </si>
  <si>
    <r>
      <rPr>
        <sz val="10"/>
        <rFont val="宋体"/>
        <charset val="134"/>
      </rPr>
      <t>钟林村</t>
    </r>
  </si>
  <si>
    <r>
      <rPr>
        <sz val="10"/>
        <rFont val="宋体"/>
        <charset val="134"/>
      </rPr>
      <t>显钟村</t>
    </r>
  </si>
  <si>
    <r>
      <rPr>
        <sz val="10"/>
        <rFont val="宋体"/>
        <charset val="134"/>
      </rPr>
      <t>鸡鸣村</t>
    </r>
  </si>
  <si>
    <r>
      <rPr>
        <sz val="10"/>
        <rFont val="宋体"/>
        <charset val="134"/>
      </rPr>
      <t>天生桥村</t>
    </r>
  </si>
  <si>
    <r>
      <rPr>
        <sz val="10"/>
        <rFont val="宋体"/>
        <charset val="134"/>
      </rPr>
      <t>城关镇</t>
    </r>
  </si>
  <si>
    <r>
      <rPr>
        <sz val="10"/>
        <rFont val="宋体"/>
        <charset val="134"/>
      </rPr>
      <t>楠木村</t>
    </r>
  </si>
  <si>
    <r>
      <rPr>
        <sz val="10"/>
        <rFont val="宋体"/>
        <charset val="134"/>
      </rPr>
      <t>大力滩村</t>
    </r>
  </si>
  <si>
    <t>45</t>
  </si>
  <si>
    <r>
      <rPr>
        <sz val="10"/>
        <rFont val="宋体"/>
        <charset val="134"/>
      </rPr>
      <t>和平村</t>
    </r>
  </si>
  <si>
    <t>50</t>
  </si>
  <si>
    <r>
      <rPr>
        <sz val="10"/>
        <rFont val="宋体"/>
        <charset val="134"/>
      </rPr>
      <t>双坪村</t>
    </r>
  </si>
  <si>
    <t>30</t>
  </si>
  <si>
    <r>
      <rPr>
        <sz val="10"/>
        <rFont val="宋体"/>
        <charset val="134"/>
      </rPr>
      <t>太平村</t>
    </r>
  </si>
  <si>
    <r>
      <rPr>
        <sz val="10"/>
        <rFont val="宋体"/>
        <charset val="134"/>
      </rPr>
      <t>塘么子沟村</t>
    </r>
  </si>
  <si>
    <t>茶园管护、除草、修剪、购买肥料</t>
  </si>
  <si>
    <r>
      <rPr>
        <sz val="10"/>
        <rFont val="宋体"/>
        <charset val="134"/>
      </rPr>
      <t>西门河村</t>
    </r>
  </si>
  <si>
    <r>
      <rPr>
        <sz val="10"/>
        <rFont val="宋体"/>
        <charset val="134"/>
      </rPr>
      <t>新桃村</t>
    </r>
  </si>
  <si>
    <t>乡村旅游</t>
  </si>
  <si>
    <r>
      <rPr>
        <sz val="10"/>
        <rFont val="宋体"/>
        <charset val="134"/>
      </rPr>
      <t>新田村</t>
    </r>
  </si>
  <si>
    <r>
      <rPr>
        <sz val="10"/>
        <rFont val="宋体"/>
        <charset val="134"/>
      </rPr>
      <t>洞河镇</t>
    </r>
  </si>
  <si>
    <r>
      <rPr>
        <sz val="10"/>
        <rFont val="宋体"/>
        <charset val="134"/>
      </rPr>
      <t>洞河村</t>
    </r>
  </si>
  <si>
    <r>
      <rPr>
        <sz val="10"/>
        <rFont val="宋体"/>
        <charset val="134"/>
      </rPr>
      <t>前河村</t>
    </r>
  </si>
  <si>
    <r>
      <rPr>
        <sz val="10"/>
        <rFont val="宋体"/>
        <charset val="134"/>
      </rPr>
      <t>菜园村</t>
    </r>
  </si>
  <si>
    <r>
      <rPr>
        <sz val="10"/>
        <rFont val="宋体"/>
        <charset val="134"/>
      </rPr>
      <t>香炉村</t>
    </r>
  </si>
  <si>
    <r>
      <rPr>
        <sz val="10"/>
        <rFont val="宋体"/>
        <charset val="134"/>
      </rPr>
      <t>联丰村</t>
    </r>
  </si>
  <si>
    <r>
      <rPr>
        <sz val="10"/>
        <rFont val="宋体"/>
        <charset val="134"/>
      </rPr>
      <t>楸园村</t>
    </r>
  </si>
  <si>
    <r>
      <rPr>
        <sz val="10"/>
        <rFont val="宋体"/>
        <charset val="134"/>
      </rPr>
      <t>小红光村</t>
    </r>
  </si>
  <si>
    <r>
      <rPr>
        <sz val="10"/>
        <rFont val="宋体"/>
        <charset val="134"/>
      </rPr>
      <t>红岩村</t>
    </r>
  </si>
  <si>
    <r>
      <rPr>
        <sz val="10"/>
        <rFont val="宋体"/>
        <charset val="134"/>
      </rPr>
      <t>石家村</t>
    </r>
  </si>
  <si>
    <r>
      <rPr>
        <sz val="10"/>
        <rFont val="宋体"/>
        <charset val="134"/>
      </rPr>
      <t>高桥镇</t>
    </r>
  </si>
  <si>
    <r>
      <rPr>
        <sz val="10"/>
        <rFont val="宋体"/>
        <charset val="134"/>
      </rPr>
      <t>权河村</t>
    </r>
  </si>
  <si>
    <r>
      <rPr>
        <sz val="10"/>
        <rFont val="宋体"/>
        <charset val="134"/>
      </rPr>
      <t>汉王镇</t>
    </r>
  </si>
  <si>
    <r>
      <rPr>
        <sz val="10"/>
        <rFont val="宋体"/>
        <charset val="134"/>
      </rPr>
      <t>汉城村</t>
    </r>
  </si>
  <si>
    <r>
      <rPr>
        <sz val="10"/>
        <rFont val="宋体"/>
        <charset val="134"/>
      </rPr>
      <t>马家营村</t>
    </r>
  </si>
  <si>
    <r>
      <rPr>
        <sz val="10"/>
        <rFont val="宋体"/>
        <charset val="134"/>
      </rPr>
      <t>农安村</t>
    </r>
  </si>
  <si>
    <r>
      <rPr>
        <sz val="10"/>
        <rFont val="宋体"/>
        <charset val="134"/>
      </rPr>
      <t>红椿镇</t>
    </r>
  </si>
  <si>
    <r>
      <rPr>
        <sz val="10"/>
        <rFont val="宋体"/>
        <charset val="134"/>
      </rPr>
      <t>白兔村</t>
    </r>
  </si>
  <si>
    <r>
      <rPr>
        <sz val="10"/>
        <rFont val="宋体"/>
        <charset val="134"/>
      </rPr>
      <t>盘龙村</t>
    </r>
  </si>
  <si>
    <r>
      <rPr>
        <sz val="10"/>
        <rFont val="宋体"/>
        <charset val="134"/>
      </rPr>
      <t>纪家沟村</t>
    </r>
  </si>
  <si>
    <r>
      <rPr>
        <sz val="10"/>
        <rFont val="宋体"/>
        <charset val="134"/>
      </rPr>
      <t>焕古镇</t>
    </r>
  </si>
  <si>
    <r>
      <rPr>
        <sz val="10"/>
        <rFont val="宋体"/>
        <charset val="134"/>
      </rPr>
      <t>腊竹村</t>
    </r>
  </si>
  <si>
    <r>
      <rPr>
        <sz val="10"/>
        <rFont val="宋体"/>
        <charset val="134"/>
      </rPr>
      <t>大连村</t>
    </r>
  </si>
  <si>
    <r>
      <rPr>
        <sz val="10"/>
        <rFont val="宋体"/>
        <charset val="134"/>
      </rPr>
      <t>焕古村</t>
    </r>
  </si>
  <si>
    <r>
      <rPr>
        <sz val="10"/>
        <rFont val="宋体"/>
        <charset val="134"/>
      </rPr>
      <t>金塘村</t>
    </r>
  </si>
  <si>
    <r>
      <rPr>
        <sz val="10"/>
        <rFont val="宋体"/>
        <charset val="134"/>
      </rPr>
      <t>春堰村</t>
    </r>
  </si>
  <si>
    <r>
      <rPr>
        <sz val="10"/>
        <rFont val="宋体"/>
        <charset val="134"/>
      </rPr>
      <t>苗溪村</t>
    </r>
  </si>
  <si>
    <r>
      <rPr>
        <sz val="10"/>
        <rFont val="宋体"/>
        <charset val="134"/>
      </rPr>
      <t>毛坝镇</t>
    </r>
  </si>
  <si>
    <r>
      <rPr>
        <sz val="10"/>
        <rFont val="宋体"/>
        <charset val="134"/>
      </rPr>
      <t>瓦滩村</t>
    </r>
  </si>
  <si>
    <r>
      <rPr>
        <sz val="10"/>
        <rFont val="宋体"/>
        <charset val="134"/>
      </rPr>
      <t>鲁家村</t>
    </r>
  </si>
  <si>
    <r>
      <rPr>
        <sz val="10"/>
        <rFont val="宋体"/>
        <charset val="134"/>
      </rPr>
      <t>蒿坪镇</t>
    </r>
  </si>
  <si>
    <r>
      <rPr>
        <sz val="10"/>
        <rFont val="宋体"/>
        <charset val="134"/>
      </rPr>
      <t>金竹村</t>
    </r>
  </si>
  <si>
    <r>
      <rPr>
        <sz val="10"/>
        <rFont val="宋体"/>
        <charset val="134"/>
      </rPr>
      <t>双桥镇</t>
    </r>
  </si>
  <si>
    <r>
      <rPr>
        <sz val="10"/>
        <rFont val="宋体"/>
        <charset val="134"/>
      </rPr>
      <t>苗河村</t>
    </r>
  </si>
  <si>
    <r>
      <rPr>
        <sz val="10"/>
        <rFont val="宋体"/>
        <charset val="134"/>
      </rPr>
      <t>高滩镇</t>
    </r>
  </si>
  <si>
    <r>
      <rPr>
        <sz val="10"/>
        <rFont val="宋体"/>
        <charset val="134"/>
      </rPr>
      <t>牌楼村</t>
    </r>
  </si>
  <si>
    <r>
      <rPr>
        <b/>
        <sz val="10"/>
        <color theme="1"/>
        <rFont val="宋体"/>
        <charset val="134"/>
      </rPr>
      <t>合计</t>
    </r>
  </si>
  <si>
    <t>紫阳县大中型水库移民“十四五”美丽家园建设重大项目规划表</t>
  </si>
  <si>
    <t>表5-2</t>
  </si>
  <si>
    <t>序号</t>
  </si>
  <si>
    <t>项目名称</t>
  </si>
  <si>
    <t>建设地点</t>
  </si>
  <si>
    <t>建设规模</t>
  </si>
  <si>
    <t>建设投资(万元)</t>
  </si>
  <si>
    <t>项目效益</t>
  </si>
  <si>
    <t>备注</t>
  </si>
  <si>
    <t>县</t>
  </si>
  <si>
    <t>乡镇</t>
  </si>
  <si>
    <t>村</t>
  </si>
  <si>
    <t>组</t>
  </si>
  <si>
    <t>单位</t>
  </si>
  <si>
    <t>规模</t>
  </si>
  <si>
    <t>总计</t>
  </si>
  <si>
    <t>其中：
使用后期
扶持资金</t>
  </si>
  <si>
    <t>总受益人口(人)</t>
  </si>
  <si>
    <t>其中：移民(人)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</si>
  <si>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</si>
  <si>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</si>
  <si>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</si>
  <si>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</si>
  <si>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</si>
  <si>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</si>
  <si>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</si>
  <si>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</si>
  <si>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</si>
  <si>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</si>
  <si>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</si>
  <si>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</si>
  <si>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</si>
  <si>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</si>
  <si>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</si>
  <si>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</si>
  <si>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4</t>
  </si>
  <si>
    <t>紫阳县焕古镇焕古村八组防洪治理及观光旅游停车场建设</t>
  </si>
  <si>
    <t>紫阳县</t>
  </si>
  <si>
    <t>焕古镇</t>
  </si>
  <si>
    <t>焕古村</t>
  </si>
  <si>
    <t>建设主要内容为钢筋混凝土排洪渠门洞510m、浆砌石挡墙184m。主要内容为弃方回填97712m3、护坡面积5672m2、边坡排水沟1000m。  硬化铺装16838m2、停车位铺装1728m2、休闲平台65m2、步道145m2、绿化5560m2、树池坐凳37组、雕塑1组。</t>
  </si>
  <si>
    <t>/</t>
  </si>
  <si>
    <t>5</t>
  </si>
  <si>
    <t>紫阳县红椿镇纪家沟村瓦红公路提升工程</t>
  </si>
  <si>
    <t>红椿镇</t>
  </si>
  <si>
    <t>纪家沟村</t>
  </si>
  <si>
    <r>
      <rPr>
        <sz val="10"/>
        <rFont val="宋体"/>
        <charset val="134"/>
      </rPr>
      <t>提升改造公路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公里</t>
    </r>
  </si>
  <si>
    <t>公里</t>
  </si>
  <si>
    <t>美丽家园建设建设内容</t>
  </si>
  <si>
    <t>万元</t>
  </si>
  <si>
    <t>安全饮水</t>
  </si>
  <si>
    <t>村内道路</t>
  </si>
  <si>
    <t>沟堤建设</t>
  </si>
  <si>
    <t>社区公共服务中心</t>
  </si>
  <si>
    <t>超市</t>
  </si>
  <si>
    <t>污水处理</t>
  </si>
  <si>
    <t>垃圾处理</t>
  </si>
  <si>
    <t>厕所革命</t>
  </si>
  <si>
    <t>公共空间和庭院环境</t>
  </si>
  <si>
    <r>
      <rPr>
        <sz val="9"/>
        <rFont val="宋体"/>
        <charset val="134"/>
      </rPr>
      <t>村庄</t>
    </r>
    <r>
      <rPr>
        <sz val="9"/>
        <rFont val="Times New Roman"/>
        <charset val="134"/>
      </rPr>
      <t>“</t>
    </r>
    <r>
      <rPr>
        <sz val="9"/>
        <rFont val="宋体"/>
        <charset val="134"/>
      </rPr>
      <t>五化</t>
    </r>
    <r>
      <rPr>
        <sz val="9"/>
        <rFont val="Times New Roman"/>
        <charset val="134"/>
      </rPr>
      <t>”</t>
    </r>
  </si>
  <si>
    <t>城关镇</t>
  </si>
  <si>
    <t>楠木村</t>
  </si>
  <si>
    <t>大力滩村</t>
  </si>
  <si>
    <t>和平村</t>
  </si>
  <si>
    <t>双坪村</t>
  </si>
  <si>
    <t>太平村</t>
  </si>
  <si>
    <t>塘么子沟村</t>
  </si>
  <si>
    <r>
      <rPr>
        <sz val="10"/>
        <rFont val="宋体"/>
        <charset val="134"/>
      </rPr>
      <t>西门河村</t>
    </r>
    <r>
      <rPr>
        <sz val="10"/>
        <rFont val="Times New Roman"/>
        <charset val="134"/>
      </rPr>
      <t xml:space="preserve">  </t>
    </r>
  </si>
  <si>
    <t>新桃村</t>
  </si>
  <si>
    <t>新田村</t>
  </si>
  <si>
    <t>向阳镇</t>
  </si>
  <si>
    <t>悬鼓村</t>
  </si>
  <si>
    <t>芭蕉村</t>
  </si>
  <si>
    <t>营梁村</t>
  </si>
  <si>
    <t>院墙村</t>
  </si>
  <si>
    <t>钟林村</t>
  </si>
  <si>
    <t>鸡鸣村</t>
  </si>
  <si>
    <t>止凤村</t>
  </si>
  <si>
    <t>洞河镇</t>
  </si>
  <si>
    <t>洞河村</t>
  </si>
  <si>
    <t>前河村</t>
  </si>
  <si>
    <t>菜园村</t>
  </si>
  <si>
    <t>联丰村</t>
  </si>
  <si>
    <t>汉王镇</t>
  </si>
  <si>
    <t>汉城村</t>
  </si>
  <si>
    <t>马家营村</t>
  </si>
  <si>
    <t>农安村</t>
  </si>
  <si>
    <t>大连村</t>
  </si>
  <si>
    <t>金塘村</t>
  </si>
  <si>
    <t>苗溪村</t>
  </si>
  <si>
    <t>春堰村</t>
  </si>
  <si>
    <t>腊竹村</t>
  </si>
  <si>
    <t>双安镇</t>
  </si>
  <si>
    <t>三元村</t>
  </si>
  <si>
    <t>沔浴河村</t>
  </si>
  <si>
    <t>白马村</t>
  </si>
  <si>
    <t>桐安村</t>
  </si>
  <si>
    <t>盘龙村</t>
  </si>
  <si>
    <t>白兔村</t>
  </si>
  <si>
    <t>毛坝镇</t>
  </si>
  <si>
    <t>瓦滩村</t>
  </si>
  <si>
    <t>鲁家村</t>
  </si>
  <si>
    <t>高桥镇</t>
  </si>
  <si>
    <t>权河村</t>
  </si>
  <si>
    <t>双桥镇</t>
  </si>
  <si>
    <t>苗河村</t>
  </si>
  <si>
    <t>高滩镇</t>
  </si>
  <si>
    <t>牌楼村</t>
  </si>
  <si>
    <r>
      <rPr>
        <sz val="10"/>
        <rFont val="宋体"/>
        <charset val="134"/>
      </rPr>
      <t>蒿坪镇</t>
    </r>
    <r>
      <rPr>
        <sz val="10"/>
        <rFont val="Times New Roman"/>
        <charset val="134"/>
      </rPr>
      <t xml:space="preserve"> </t>
    </r>
  </si>
  <si>
    <t>金竹村</t>
  </si>
  <si>
    <t>产业转型升级扶持建设内容</t>
  </si>
  <si>
    <t>土地
整治</t>
  </si>
  <si>
    <t>农田水利设施配套</t>
  </si>
  <si>
    <t>生产道路</t>
  </si>
  <si>
    <t>种植业</t>
  </si>
  <si>
    <t>养殖业</t>
  </si>
  <si>
    <t>农产品
加工</t>
  </si>
  <si>
    <t>乡村旅游精品工程</t>
  </si>
  <si>
    <t>基础设施、农家乐等</t>
  </si>
  <si>
    <t>农村生活性服务业</t>
  </si>
  <si>
    <t>电商</t>
  </si>
  <si>
    <t>移民专业大户</t>
  </si>
  <si>
    <r>
      <rPr>
        <sz val="10"/>
        <rFont val="宋体"/>
        <charset val="134"/>
      </rPr>
      <t>紫阳县</t>
    </r>
  </si>
  <si>
    <r>
      <rPr>
        <sz val="10"/>
        <rFont val="宋体"/>
        <charset val="134"/>
      </rPr>
      <t>沔浴河村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</si>
</sst>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);[Red]\(0.0\)"/>
  </numFmts>
  <fonts count="37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b/>
      <sz val="9"/>
      <color theme="1"/>
      <name val="Times New Roman"/>
      <charset val="134"/>
    </font>
    <font>
      <sz val="9"/>
      <name val="宋体"/>
      <charset val="134"/>
    </font>
    <font>
      <sz val="16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楷体_GB2312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0" fillId="11" borderId="6" applyNumberFormat="0" applyAlignment="0" applyProtection="0">
      <alignment vertical="center"/>
    </xf>
    <xf numFmtId="0" fontId="31" fillId="12" borderId="11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distributed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distributed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 shrinkToFi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6"/>
  <sheetViews>
    <sheetView view="pageBreakPreview" zoomScaleNormal="100" workbookViewId="0">
      <pane ySplit="2" topLeftCell="A31" activePane="bottomLeft" state="frozen"/>
      <selection/>
      <selection pane="bottomLeft" activeCell="D63" sqref="D63"/>
    </sheetView>
  </sheetViews>
  <sheetFormatPr defaultColWidth="9" defaultRowHeight="12.75"/>
  <cols>
    <col min="1" max="1" width="6.25" style="35" customWidth="1"/>
    <col min="2" max="4" width="9" style="35"/>
    <col min="5" max="5" width="8.25" style="35" customWidth="1"/>
    <col min="6" max="6" width="7.625" style="35" customWidth="1"/>
    <col min="7" max="7" width="12.25" style="35" customWidth="1"/>
    <col min="8" max="8" width="13.875" style="35" customWidth="1"/>
    <col min="9" max="9" width="8.625" style="35" customWidth="1"/>
    <col min="10" max="10" width="9.625" style="35" customWidth="1"/>
    <col min="11" max="11" width="8.625" style="36" customWidth="1"/>
    <col min="12" max="12" width="13.25" style="35" customWidth="1"/>
    <col min="13" max="16384" width="9" style="35"/>
  </cols>
  <sheetData>
    <row r="1" ht="18" customHeight="1" spans="1:12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52"/>
      <c r="L1" s="37"/>
    </row>
    <row r="2" ht="24" customHeight="1" spans="1:12">
      <c r="A2" s="38" t="s">
        <v>1</v>
      </c>
      <c r="B2" s="38" t="s">
        <v>2</v>
      </c>
      <c r="C2" s="38" t="s">
        <v>3</v>
      </c>
      <c r="D2" s="38" t="s">
        <v>4</v>
      </c>
      <c r="E2" s="39" t="s">
        <v>5</v>
      </c>
      <c r="F2" s="40"/>
      <c r="G2" s="41" t="s">
        <v>6</v>
      </c>
      <c r="H2" s="39" t="s">
        <v>7</v>
      </c>
      <c r="I2" s="40"/>
      <c r="J2" s="39" t="s">
        <v>8</v>
      </c>
      <c r="K2" s="53"/>
      <c r="L2" s="38" t="s">
        <v>9</v>
      </c>
    </row>
    <row r="3" ht="18" customHeight="1" spans="1:12">
      <c r="A3" s="38"/>
      <c r="B3" s="38"/>
      <c r="C3" s="38"/>
      <c r="D3" s="38"/>
      <c r="E3" s="38" t="s">
        <v>10</v>
      </c>
      <c r="F3" s="38" t="s">
        <v>11</v>
      </c>
      <c r="G3" s="38" t="s">
        <v>11</v>
      </c>
      <c r="H3" s="42" t="s">
        <v>12</v>
      </c>
      <c r="I3" s="38" t="s">
        <v>11</v>
      </c>
      <c r="J3" s="38" t="s">
        <v>10</v>
      </c>
      <c r="K3" s="51" t="s">
        <v>11</v>
      </c>
      <c r="L3" s="38"/>
    </row>
    <row r="4" ht="27" customHeight="1" spans="1:12">
      <c r="A4" s="43">
        <v>1</v>
      </c>
      <c r="B4" s="43" t="s">
        <v>13</v>
      </c>
      <c r="C4" s="10" t="s">
        <v>14</v>
      </c>
      <c r="D4" s="10" t="s">
        <v>15</v>
      </c>
      <c r="E4" s="10">
        <v>185</v>
      </c>
      <c r="F4" s="43">
        <f>E4*1200*5/10000</f>
        <v>111</v>
      </c>
      <c r="G4" s="43">
        <v>400</v>
      </c>
      <c r="H4" s="15"/>
      <c r="I4" s="44">
        <v>30</v>
      </c>
      <c r="J4" s="54">
        <f>E4</f>
        <v>185</v>
      </c>
      <c r="K4" s="55">
        <f>J4*3000/10000</f>
        <v>55.5</v>
      </c>
      <c r="L4" s="43">
        <f>F4+G4+I4+K4</f>
        <v>596.5</v>
      </c>
    </row>
    <row r="5" ht="18" customHeight="1" spans="1:12">
      <c r="A5" s="43">
        <v>2</v>
      </c>
      <c r="B5" s="43" t="s">
        <v>13</v>
      </c>
      <c r="C5" s="10" t="s">
        <v>14</v>
      </c>
      <c r="D5" s="10" t="s">
        <v>16</v>
      </c>
      <c r="E5" s="10">
        <v>92</v>
      </c>
      <c r="F5" s="43">
        <f t="shared" ref="F5:F36" si="0">E5*1200*5/10000</f>
        <v>55.2</v>
      </c>
      <c r="G5" s="43">
        <v>200</v>
      </c>
      <c r="H5" s="44"/>
      <c r="I5" s="44">
        <v>0</v>
      </c>
      <c r="J5" s="54">
        <f t="shared" ref="J5:J36" si="1">E5</f>
        <v>92</v>
      </c>
      <c r="K5" s="55">
        <f t="shared" ref="K5:K36" si="2">J5*3000/10000</f>
        <v>27.6</v>
      </c>
      <c r="L5" s="43">
        <f t="shared" ref="L5:L36" si="3">F5+G5+I5+K5</f>
        <v>282.8</v>
      </c>
    </row>
    <row r="6" ht="18" customHeight="1" spans="1:12">
      <c r="A6" s="43">
        <v>3</v>
      </c>
      <c r="B6" s="43" t="s">
        <v>13</v>
      </c>
      <c r="C6" s="10" t="s">
        <v>14</v>
      </c>
      <c r="D6" s="10" t="s">
        <v>17</v>
      </c>
      <c r="E6" s="10">
        <v>65</v>
      </c>
      <c r="F6" s="43">
        <f t="shared" si="0"/>
        <v>39</v>
      </c>
      <c r="G6" s="43">
        <v>50</v>
      </c>
      <c r="H6" s="15"/>
      <c r="I6" s="44">
        <v>45</v>
      </c>
      <c r="J6" s="54">
        <f t="shared" si="1"/>
        <v>65</v>
      </c>
      <c r="K6" s="55">
        <f t="shared" si="2"/>
        <v>19.5</v>
      </c>
      <c r="L6" s="43">
        <f t="shared" si="3"/>
        <v>153.5</v>
      </c>
    </row>
    <row r="7" ht="18" customHeight="1" spans="1:12">
      <c r="A7" s="43">
        <v>4</v>
      </c>
      <c r="B7" s="43" t="s">
        <v>13</v>
      </c>
      <c r="C7" s="10" t="s">
        <v>14</v>
      </c>
      <c r="D7" s="10" t="s">
        <v>18</v>
      </c>
      <c r="E7" s="10">
        <v>47</v>
      </c>
      <c r="F7" s="43">
        <f t="shared" si="0"/>
        <v>28.2</v>
      </c>
      <c r="G7" s="43">
        <v>300</v>
      </c>
      <c r="H7" s="15"/>
      <c r="I7" s="44">
        <v>30</v>
      </c>
      <c r="J7" s="54">
        <f t="shared" si="1"/>
        <v>47</v>
      </c>
      <c r="K7" s="55">
        <f t="shared" si="2"/>
        <v>14.1</v>
      </c>
      <c r="L7" s="43">
        <f t="shared" si="3"/>
        <v>372.3</v>
      </c>
    </row>
    <row r="8" ht="18" customHeight="1" spans="1:12">
      <c r="A8" s="43">
        <v>5</v>
      </c>
      <c r="B8" s="43" t="s">
        <v>13</v>
      </c>
      <c r="C8" s="10" t="s">
        <v>19</v>
      </c>
      <c r="D8" s="10" t="s">
        <v>20</v>
      </c>
      <c r="E8" s="10">
        <v>163</v>
      </c>
      <c r="F8" s="43">
        <f t="shared" si="0"/>
        <v>97.8</v>
      </c>
      <c r="G8" s="43">
        <v>330</v>
      </c>
      <c r="H8" s="15"/>
      <c r="I8" s="44">
        <v>30</v>
      </c>
      <c r="J8" s="54">
        <f t="shared" si="1"/>
        <v>163</v>
      </c>
      <c r="K8" s="55">
        <f t="shared" si="2"/>
        <v>48.9</v>
      </c>
      <c r="L8" s="43">
        <f t="shared" si="3"/>
        <v>506.7</v>
      </c>
    </row>
    <row r="9" ht="18" customHeight="1" spans="1:12">
      <c r="A9" s="43">
        <v>6</v>
      </c>
      <c r="B9" s="43" t="s">
        <v>13</v>
      </c>
      <c r="C9" s="10" t="s">
        <v>19</v>
      </c>
      <c r="D9" s="10" t="s">
        <v>21</v>
      </c>
      <c r="E9" s="10">
        <v>88</v>
      </c>
      <c r="F9" s="43">
        <f t="shared" si="0"/>
        <v>52.8</v>
      </c>
      <c r="G9" s="43">
        <v>350</v>
      </c>
      <c r="H9" s="15"/>
      <c r="I9" s="44">
        <v>45</v>
      </c>
      <c r="J9" s="54">
        <f t="shared" si="1"/>
        <v>88</v>
      </c>
      <c r="K9" s="55">
        <f t="shared" si="2"/>
        <v>26.4</v>
      </c>
      <c r="L9" s="43">
        <f t="shared" si="3"/>
        <v>474.2</v>
      </c>
    </row>
    <row r="10" ht="18" customHeight="1" spans="1:12">
      <c r="A10" s="43">
        <v>7</v>
      </c>
      <c r="B10" s="43" t="s">
        <v>13</v>
      </c>
      <c r="C10" s="10" t="s">
        <v>19</v>
      </c>
      <c r="D10" s="10" t="s">
        <v>22</v>
      </c>
      <c r="E10" s="10">
        <v>127</v>
      </c>
      <c r="F10" s="43">
        <f t="shared" si="0"/>
        <v>76.2</v>
      </c>
      <c r="G10" s="43"/>
      <c r="H10" s="44"/>
      <c r="I10" s="44">
        <v>0</v>
      </c>
      <c r="J10" s="54">
        <f t="shared" si="1"/>
        <v>127</v>
      </c>
      <c r="K10" s="55">
        <f t="shared" si="2"/>
        <v>38.1</v>
      </c>
      <c r="L10" s="43">
        <f t="shared" si="3"/>
        <v>114.3</v>
      </c>
    </row>
    <row r="11" ht="18" customHeight="1" spans="1:12">
      <c r="A11" s="43">
        <v>8</v>
      </c>
      <c r="B11" s="43" t="s">
        <v>13</v>
      </c>
      <c r="C11" s="10" t="s">
        <v>19</v>
      </c>
      <c r="D11" s="10" t="s">
        <v>23</v>
      </c>
      <c r="E11" s="10">
        <v>0</v>
      </c>
      <c r="F11" s="43">
        <f t="shared" si="0"/>
        <v>0</v>
      </c>
      <c r="G11" s="43">
        <v>250</v>
      </c>
      <c r="H11" s="15"/>
      <c r="I11" s="44">
        <v>195</v>
      </c>
      <c r="J11" s="54">
        <f t="shared" si="1"/>
        <v>0</v>
      </c>
      <c r="K11" s="55">
        <f t="shared" si="2"/>
        <v>0</v>
      </c>
      <c r="L11" s="43">
        <f t="shared" si="3"/>
        <v>445</v>
      </c>
    </row>
    <row r="12" ht="18" customHeight="1" spans="1:12">
      <c r="A12" s="43">
        <v>9</v>
      </c>
      <c r="B12" s="43" t="s">
        <v>13</v>
      </c>
      <c r="C12" s="10" t="s">
        <v>19</v>
      </c>
      <c r="D12" s="10" t="s">
        <v>24</v>
      </c>
      <c r="E12" s="10">
        <v>15</v>
      </c>
      <c r="F12" s="43">
        <f t="shared" si="0"/>
        <v>9</v>
      </c>
      <c r="G12" s="43"/>
      <c r="H12" s="44"/>
      <c r="I12" s="44">
        <v>0</v>
      </c>
      <c r="J12" s="54">
        <f t="shared" si="1"/>
        <v>15</v>
      </c>
      <c r="K12" s="55">
        <f t="shared" si="2"/>
        <v>4.5</v>
      </c>
      <c r="L12" s="43">
        <f t="shared" si="3"/>
        <v>13.5</v>
      </c>
    </row>
    <row r="13" ht="18" customHeight="1" spans="1:12">
      <c r="A13" s="43">
        <v>10</v>
      </c>
      <c r="B13" s="43" t="s">
        <v>13</v>
      </c>
      <c r="C13" s="10" t="s">
        <v>19</v>
      </c>
      <c r="D13" s="10" t="s">
        <v>25</v>
      </c>
      <c r="E13" s="10">
        <v>46</v>
      </c>
      <c r="F13" s="43">
        <f t="shared" si="0"/>
        <v>27.6</v>
      </c>
      <c r="G13" s="43">
        <v>250</v>
      </c>
      <c r="H13" s="15"/>
      <c r="I13" s="44">
        <v>315</v>
      </c>
      <c r="J13" s="54">
        <f t="shared" si="1"/>
        <v>46</v>
      </c>
      <c r="K13" s="55">
        <f t="shared" si="2"/>
        <v>13.8</v>
      </c>
      <c r="L13" s="43">
        <f t="shared" si="3"/>
        <v>606.4</v>
      </c>
    </row>
    <row r="14" ht="18" customHeight="1" spans="1:12">
      <c r="A14" s="43">
        <v>11</v>
      </c>
      <c r="B14" s="43" t="s">
        <v>13</v>
      </c>
      <c r="C14" s="10" t="s">
        <v>19</v>
      </c>
      <c r="D14" s="10" t="s">
        <v>26</v>
      </c>
      <c r="E14" s="10">
        <v>15</v>
      </c>
      <c r="F14" s="43">
        <f t="shared" si="0"/>
        <v>9</v>
      </c>
      <c r="G14" s="43">
        <v>350</v>
      </c>
      <c r="H14" s="44"/>
      <c r="I14" s="44">
        <v>0</v>
      </c>
      <c r="J14" s="54">
        <f t="shared" si="1"/>
        <v>15</v>
      </c>
      <c r="K14" s="55">
        <f t="shared" si="2"/>
        <v>4.5</v>
      </c>
      <c r="L14" s="43">
        <f t="shared" si="3"/>
        <v>363.5</v>
      </c>
    </row>
    <row r="15" ht="18" customHeight="1" spans="1:12">
      <c r="A15" s="43">
        <v>12</v>
      </c>
      <c r="B15" s="43" t="s">
        <v>13</v>
      </c>
      <c r="C15" s="10" t="s">
        <v>19</v>
      </c>
      <c r="D15" s="10" t="s">
        <v>27</v>
      </c>
      <c r="E15" s="10">
        <v>30</v>
      </c>
      <c r="F15" s="43">
        <f t="shared" si="0"/>
        <v>18</v>
      </c>
      <c r="G15" s="43">
        <v>150</v>
      </c>
      <c r="H15" s="15"/>
      <c r="I15" s="44">
        <v>20</v>
      </c>
      <c r="J15" s="54">
        <f t="shared" si="1"/>
        <v>30</v>
      </c>
      <c r="K15" s="55">
        <f t="shared" si="2"/>
        <v>9</v>
      </c>
      <c r="L15" s="43">
        <f t="shared" si="3"/>
        <v>197</v>
      </c>
    </row>
    <row r="16" ht="18" customHeight="1" spans="1:12">
      <c r="A16" s="43">
        <v>13</v>
      </c>
      <c r="B16" s="43" t="s">
        <v>13</v>
      </c>
      <c r="C16" s="10" t="s">
        <v>19</v>
      </c>
      <c r="D16" s="10" t="s">
        <v>28</v>
      </c>
      <c r="E16" s="10">
        <v>130</v>
      </c>
      <c r="F16" s="43">
        <f t="shared" si="0"/>
        <v>78</v>
      </c>
      <c r="G16" s="43"/>
      <c r="H16" s="44"/>
      <c r="I16" s="44">
        <v>0</v>
      </c>
      <c r="J16" s="54">
        <f t="shared" si="1"/>
        <v>130</v>
      </c>
      <c r="K16" s="55">
        <f t="shared" si="2"/>
        <v>39</v>
      </c>
      <c r="L16" s="43">
        <f t="shared" si="3"/>
        <v>117</v>
      </c>
    </row>
    <row r="17" ht="18" customHeight="1" spans="1:12">
      <c r="A17" s="43">
        <v>14</v>
      </c>
      <c r="B17" s="43" t="s">
        <v>13</v>
      </c>
      <c r="C17" s="10" t="s">
        <v>19</v>
      </c>
      <c r="D17" s="10" t="s">
        <v>29</v>
      </c>
      <c r="E17" s="10">
        <v>63</v>
      </c>
      <c r="F17" s="43">
        <f t="shared" si="0"/>
        <v>37.8</v>
      </c>
      <c r="G17" s="43">
        <v>200</v>
      </c>
      <c r="H17" s="15"/>
      <c r="I17" s="44">
        <v>60</v>
      </c>
      <c r="J17" s="54">
        <f t="shared" si="1"/>
        <v>63</v>
      </c>
      <c r="K17" s="55">
        <f t="shared" si="2"/>
        <v>18.9</v>
      </c>
      <c r="L17" s="43">
        <f t="shared" si="3"/>
        <v>316.7</v>
      </c>
    </row>
    <row r="18" ht="18" customHeight="1" spans="1:12">
      <c r="A18" s="43">
        <v>15</v>
      </c>
      <c r="B18" s="43" t="s">
        <v>13</v>
      </c>
      <c r="C18" s="10" t="s">
        <v>19</v>
      </c>
      <c r="D18" s="10" t="s">
        <v>30</v>
      </c>
      <c r="E18" s="10">
        <v>15</v>
      </c>
      <c r="F18" s="43">
        <f t="shared" si="0"/>
        <v>9</v>
      </c>
      <c r="G18" s="43"/>
      <c r="H18" s="44"/>
      <c r="I18" s="44">
        <v>0</v>
      </c>
      <c r="J18" s="54">
        <f t="shared" si="1"/>
        <v>15</v>
      </c>
      <c r="K18" s="55">
        <f t="shared" si="2"/>
        <v>4.5</v>
      </c>
      <c r="L18" s="43">
        <f t="shared" si="3"/>
        <v>13.5</v>
      </c>
    </row>
    <row r="19" ht="18" customHeight="1" spans="1:12">
      <c r="A19" s="43">
        <v>16</v>
      </c>
      <c r="B19" s="43" t="s">
        <v>13</v>
      </c>
      <c r="C19" s="10" t="s">
        <v>31</v>
      </c>
      <c r="D19" s="10" t="s">
        <v>32</v>
      </c>
      <c r="E19" s="10">
        <v>55</v>
      </c>
      <c r="F19" s="43">
        <f t="shared" si="0"/>
        <v>33</v>
      </c>
      <c r="G19" s="43">
        <v>250</v>
      </c>
      <c r="H19" s="44"/>
      <c r="I19" s="15">
        <v>270</v>
      </c>
      <c r="J19" s="54">
        <f t="shared" si="1"/>
        <v>55</v>
      </c>
      <c r="K19" s="55">
        <f t="shared" si="2"/>
        <v>16.5</v>
      </c>
      <c r="L19" s="43">
        <f t="shared" si="3"/>
        <v>569.5</v>
      </c>
    </row>
    <row r="20" ht="18" customHeight="1" spans="1:12">
      <c r="A20" s="43">
        <v>17</v>
      </c>
      <c r="B20" s="43" t="s">
        <v>13</v>
      </c>
      <c r="C20" s="10" t="s">
        <v>31</v>
      </c>
      <c r="D20" s="10" t="s">
        <v>33</v>
      </c>
      <c r="E20" s="10">
        <v>197</v>
      </c>
      <c r="F20" s="43">
        <f t="shared" si="0"/>
        <v>118.2</v>
      </c>
      <c r="G20" s="43">
        <v>350</v>
      </c>
      <c r="H20" s="44"/>
      <c r="I20" s="15" t="s">
        <v>34</v>
      </c>
      <c r="J20" s="54">
        <f t="shared" si="1"/>
        <v>197</v>
      </c>
      <c r="K20" s="55">
        <f t="shared" si="2"/>
        <v>59.1</v>
      </c>
      <c r="L20" s="43">
        <f t="shared" si="3"/>
        <v>572.3</v>
      </c>
    </row>
    <row r="21" ht="18" customHeight="1" spans="1:12">
      <c r="A21" s="43">
        <v>18</v>
      </c>
      <c r="B21" s="43" t="s">
        <v>13</v>
      </c>
      <c r="C21" s="10" t="s">
        <v>31</v>
      </c>
      <c r="D21" s="10" t="s">
        <v>35</v>
      </c>
      <c r="E21" s="10">
        <v>103</v>
      </c>
      <c r="F21" s="43">
        <f t="shared" si="0"/>
        <v>61.8</v>
      </c>
      <c r="G21" s="43">
        <v>50</v>
      </c>
      <c r="H21" s="44"/>
      <c r="I21" s="15" t="s">
        <v>36</v>
      </c>
      <c r="J21" s="54">
        <f t="shared" si="1"/>
        <v>103</v>
      </c>
      <c r="K21" s="55">
        <f t="shared" si="2"/>
        <v>30.9</v>
      </c>
      <c r="L21" s="43">
        <f t="shared" si="3"/>
        <v>192.7</v>
      </c>
    </row>
    <row r="22" ht="18" customHeight="1" spans="1:12">
      <c r="A22" s="43">
        <v>19</v>
      </c>
      <c r="B22" s="43" t="s">
        <v>13</v>
      </c>
      <c r="C22" s="10" t="s">
        <v>31</v>
      </c>
      <c r="D22" s="10" t="s">
        <v>37</v>
      </c>
      <c r="E22" s="10">
        <v>47</v>
      </c>
      <c r="F22" s="43">
        <f t="shared" si="0"/>
        <v>28.2</v>
      </c>
      <c r="G22" s="43">
        <v>350</v>
      </c>
      <c r="H22" s="44"/>
      <c r="I22" s="15" t="s">
        <v>38</v>
      </c>
      <c r="J22" s="54">
        <f t="shared" si="1"/>
        <v>47</v>
      </c>
      <c r="K22" s="55">
        <f t="shared" si="2"/>
        <v>14.1</v>
      </c>
      <c r="L22" s="43">
        <f t="shared" si="3"/>
        <v>422.3</v>
      </c>
    </row>
    <row r="23" ht="18" customHeight="1" spans="1:12">
      <c r="A23" s="43">
        <v>20</v>
      </c>
      <c r="B23" s="43" t="s">
        <v>13</v>
      </c>
      <c r="C23" s="10" t="s">
        <v>31</v>
      </c>
      <c r="D23" s="10" t="s">
        <v>39</v>
      </c>
      <c r="E23" s="10">
        <v>203</v>
      </c>
      <c r="F23" s="43">
        <f t="shared" si="0"/>
        <v>121.8</v>
      </c>
      <c r="G23" s="43">
        <v>50</v>
      </c>
      <c r="H23" s="44"/>
      <c r="I23" s="15" t="s">
        <v>36</v>
      </c>
      <c r="J23" s="54">
        <f t="shared" si="1"/>
        <v>203</v>
      </c>
      <c r="K23" s="55">
        <f t="shared" si="2"/>
        <v>60.9</v>
      </c>
      <c r="L23" s="43">
        <f t="shared" si="3"/>
        <v>282.7</v>
      </c>
    </row>
    <row r="24" ht="34" customHeight="1" spans="1:12">
      <c r="A24" s="43">
        <v>21</v>
      </c>
      <c r="B24" s="43" t="s">
        <v>13</v>
      </c>
      <c r="C24" s="10" t="s">
        <v>31</v>
      </c>
      <c r="D24" s="10" t="s">
        <v>40</v>
      </c>
      <c r="E24" s="10">
        <v>235</v>
      </c>
      <c r="F24" s="43">
        <f t="shared" si="0"/>
        <v>141</v>
      </c>
      <c r="G24" s="43">
        <v>50</v>
      </c>
      <c r="H24" s="45" t="s">
        <v>41</v>
      </c>
      <c r="I24" s="44">
        <f>5*2*1.5+500</f>
        <v>515</v>
      </c>
      <c r="J24" s="54">
        <f t="shared" si="1"/>
        <v>235</v>
      </c>
      <c r="K24" s="55">
        <f t="shared" si="2"/>
        <v>70.5</v>
      </c>
      <c r="L24" s="43">
        <f t="shared" si="3"/>
        <v>776.5</v>
      </c>
    </row>
    <row r="25" ht="18" customHeight="1" spans="1:12">
      <c r="A25" s="43">
        <v>22</v>
      </c>
      <c r="B25" s="43" t="s">
        <v>13</v>
      </c>
      <c r="C25" s="10" t="s">
        <v>31</v>
      </c>
      <c r="D25" s="10" t="s">
        <v>42</v>
      </c>
      <c r="E25" s="10">
        <v>99</v>
      </c>
      <c r="F25" s="43">
        <f t="shared" si="0"/>
        <v>59.4</v>
      </c>
      <c r="G25" s="43">
        <v>250</v>
      </c>
      <c r="H25" s="46"/>
      <c r="I25" s="44">
        <v>50</v>
      </c>
      <c r="J25" s="54">
        <f t="shared" si="1"/>
        <v>99</v>
      </c>
      <c r="K25" s="55">
        <f t="shared" si="2"/>
        <v>29.7</v>
      </c>
      <c r="L25" s="43">
        <f t="shared" si="3"/>
        <v>389.1</v>
      </c>
    </row>
    <row r="26" ht="18" customHeight="1" spans="1:12">
      <c r="A26" s="43">
        <v>23</v>
      </c>
      <c r="B26" s="43" t="s">
        <v>13</v>
      </c>
      <c r="C26" s="10" t="s">
        <v>31</v>
      </c>
      <c r="D26" s="10" t="s">
        <v>43</v>
      </c>
      <c r="E26" s="10">
        <v>276</v>
      </c>
      <c r="F26" s="43">
        <f t="shared" si="0"/>
        <v>165.6</v>
      </c>
      <c r="G26" s="43">
        <v>250</v>
      </c>
      <c r="H26" s="47" t="s">
        <v>44</v>
      </c>
      <c r="I26" s="44">
        <f>300+10*2*1.5</f>
        <v>330</v>
      </c>
      <c r="J26" s="54">
        <f t="shared" si="1"/>
        <v>276</v>
      </c>
      <c r="K26" s="55">
        <f t="shared" si="2"/>
        <v>82.8</v>
      </c>
      <c r="L26" s="43">
        <f t="shared" si="3"/>
        <v>828.4</v>
      </c>
    </row>
    <row r="27" ht="18" customHeight="1" spans="1:12">
      <c r="A27" s="43">
        <v>24</v>
      </c>
      <c r="B27" s="43" t="s">
        <v>13</v>
      </c>
      <c r="C27" s="10" t="s">
        <v>31</v>
      </c>
      <c r="D27" s="10" t="s">
        <v>45</v>
      </c>
      <c r="E27" s="10">
        <v>74</v>
      </c>
      <c r="F27" s="43">
        <f t="shared" si="0"/>
        <v>44.4</v>
      </c>
      <c r="G27" s="43">
        <v>50</v>
      </c>
      <c r="H27" s="46"/>
      <c r="I27" s="44">
        <v>100</v>
      </c>
      <c r="J27" s="54">
        <f t="shared" si="1"/>
        <v>74</v>
      </c>
      <c r="K27" s="55">
        <f t="shared" si="2"/>
        <v>22.2</v>
      </c>
      <c r="L27" s="43">
        <f t="shared" si="3"/>
        <v>216.6</v>
      </c>
    </row>
    <row r="28" ht="18" customHeight="1" spans="1:12">
      <c r="A28" s="43">
        <v>25</v>
      </c>
      <c r="B28" s="43" t="s">
        <v>13</v>
      </c>
      <c r="C28" s="10" t="s">
        <v>46</v>
      </c>
      <c r="D28" s="10" t="s">
        <v>47</v>
      </c>
      <c r="E28" s="10">
        <v>247</v>
      </c>
      <c r="F28" s="43">
        <f t="shared" si="0"/>
        <v>148.2</v>
      </c>
      <c r="G28" s="43">
        <v>500</v>
      </c>
      <c r="H28" s="46"/>
      <c r="I28" s="44">
        <v>0</v>
      </c>
      <c r="J28" s="54">
        <f t="shared" si="1"/>
        <v>247</v>
      </c>
      <c r="K28" s="55">
        <f t="shared" si="2"/>
        <v>74.1</v>
      </c>
      <c r="L28" s="43">
        <f t="shared" si="3"/>
        <v>722.3</v>
      </c>
    </row>
    <row r="29" ht="18" customHeight="1" spans="1:12">
      <c r="A29" s="43">
        <v>26</v>
      </c>
      <c r="B29" s="43" t="s">
        <v>13</v>
      </c>
      <c r="C29" s="10" t="s">
        <v>46</v>
      </c>
      <c r="D29" s="10" t="s">
        <v>48</v>
      </c>
      <c r="E29" s="10">
        <v>179</v>
      </c>
      <c r="F29" s="43">
        <f t="shared" si="0"/>
        <v>107.4</v>
      </c>
      <c r="G29" s="43">
        <v>230</v>
      </c>
      <c r="H29" s="15"/>
      <c r="I29" s="44">
        <v>100</v>
      </c>
      <c r="J29" s="54">
        <f t="shared" si="1"/>
        <v>179</v>
      </c>
      <c r="K29" s="55">
        <f t="shared" si="2"/>
        <v>53.7</v>
      </c>
      <c r="L29" s="43">
        <f t="shared" si="3"/>
        <v>491.1</v>
      </c>
    </row>
    <row r="30" ht="18" customHeight="1" spans="1:12">
      <c r="A30" s="43">
        <v>27</v>
      </c>
      <c r="B30" s="43" t="s">
        <v>13</v>
      </c>
      <c r="C30" s="10" t="s">
        <v>46</v>
      </c>
      <c r="D30" s="10" t="s">
        <v>49</v>
      </c>
      <c r="E30" s="10">
        <v>267</v>
      </c>
      <c r="F30" s="43">
        <f t="shared" si="0"/>
        <v>160.2</v>
      </c>
      <c r="G30" s="43">
        <v>100</v>
      </c>
      <c r="H30" s="46"/>
      <c r="I30" s="44">
        <v>0</v>
      </c>
      <c r="J30" s="54">
        <f t="shared" si="1"/>
        <v>267</v>
      </c>
      <c r="K30" s="55">
        <f t="shared" si="2"/>
        <v>80.1</v>
      </c>
      <c r="L30" s="43">
        <f t="shared" si="3"/>
        <v>340.3</v>
      </c>
    </row>
    <row r="31" ht="18" customHeight="1" spans="1:12">
      <c r="A31" s="43">
        <v>28</v>
      </c>
      <c r="B31" s="43" t="s">
        <v>13</v>
      </c>
      <c r="C31" s="10" t="s">
        <v>46</v>
      </c>
      <c r="D31" s="10" t="s">
        <v>50</v>
      </c>
      <c r="E31" s="10">
        <v>72</v>
      </c>
      <c r="F31" s="43">
        <f t="shared" si="0"/>
        <v>43.2</v>
      </c>
      <c r="G31" s="43"/>
      <c r="H31" s="46"/>
      <c r="I31" s="44">
        <v>0</v>
      </c>
      <c r="J31" s="54">
        <f t="shared" si="1"/>
        <v>72</v>
      </c>
      <c r="K31" s="55">
        <f t="shared" si="2"/>
        <v>21.6</v>
      </c>
      <c r="L31" s="43">
        <f t="shared" si="3"/>
        <v>64.8</v>
      </c>
    </row>
    <row r="32" ht="18" customHeight="1" spans="1:12">
      <c r="A32" s="43">
        <v>29</v>
      </c>
      <c r="B32" s="43" t="s">
        <v>13</v>
      </c>
      <c r="C32" s="10" t="s">
        <v>46</v>
      </c>
      <c r="D32" s="10" t="s">
        <v>51</v>
      </c>
      <c r="E32" s="10">
        <v>276</v>
      </c>
      <c r="F32" s="43">
        <f t="shared" si="0"/>
        <v>165.6</v>
      </c>
      <c r="G32" s="43">
        <v>200</v>
      </c>
      <c r="H32" s="15"/>
      <c r="I32" s="44">
        <v>100</v>
      </c>
      <c r="J32" s="54">
        <f t="shared" si="1"/>
        <v>276</v>
      </c>
      <c r="K32" s="55">
        <f t="shared" si="2"/>
        <v>82.8</v>
      </c>
      <c r="L32" s="43">
        <f t="shared" si="3"/>
        <v>548.4</v>
      </c>
    </row>
    <row r="33" ht="18" customHeight="1" spans="1:12">
      <c r="A33" s="43">
        <v>30</v>
      </c>
      <c r="B33" s="43" t="s">
        <v>13</v>
      </c>
      <c r="C33" s="10" t="s">
        <v>46</v>
      </c>
      <c r="D33" s="10" t="s">
        <v>52</v>
      </c>
      <c r="E33" s="10">
        <v>35</v>
      </c>
      <c r="F33" s="43">
        <f t="shared" si="0"/>
        <v>21</v>
      </c>
      <c r="G33" s="43"/>
      <c r="H33" s="46"/>
      <c r="I33" s="44">
        <v>0</v>
      </c>
      <c r="J33" s="54">
        <f t="shared" si="1"/>
        <v>35</v>
      </c>
      <c r="K33" s="55">
        <f t="shared" si="2"/>
        <v>10.5</v>
      </c>
      <c r="L33" s="43">
        <f t="shared" si="3"/>
        <v>31.5</v>
      </c>
    </row>
    <row r="34" ht="18" customHeight="1" spans="1:12">
      <c r="A34" s="43">
        <v>31</v>
      </c>
      <c r="B34" s="43" t="s">
        <v>13</v>
      </c>
      <c r="C34" s="10" t="s">
        <v>46</v>
      </c>
      <c r="D34" s="10" t="s">
        <v>53</v>
      </c>
      <c r="E34" s="10">
        <v>235</v>
      </c>
      <c r="F34" s="43">
        <f t="shared" si="0"/>
        <v>141</v>
      </c>
      <c r="G34" s="43"/>
      <c r="H34" s="46"/>
      <c r="I34" s="44">
        <v>0</v>
      </c>
      <c r="J34" s="54">
        <f t="shared" si="1"/>
        <v>235</v>
      </c>
      <c r="K34" s="55">
        <f t="shared" si="2"/>
        <v>70.5</v>
      </c>
      <c r="L34" s="43">
        <f t="shared" si="3"/>
        <v>211.5</v>
      </c>
    </row>
    <row r="35" ht="18" customHeight="1" spans="1:12">
      <c r="A35" s="43">
        <v>32</v>
      </c>
      <c r="B35" s="43" t="s">
        <v>13</v>
      </c>
      <c r="C35" s="10" t="s">
        <v>46</v>
      </c>
      <c r="D35" s="10" t="s">
        <v>54</v>
      </c>
      <c r="E35" s="48">
        <v>188</v>
      </c>
      <c r="F35" s="43">
        <f t="shared" si="0"/>
        <v>112.8</v>
      </c>
      <c r="G35" s="43"/>
      <c r="H35" s="46"/>
      <c r="I35" s="44">
        <v>0</v>
      </c>
      <c r="J35" s="54">
        <f t="shared" si="1"/>
        <v>188</v>
      </c>
      <c r="K35" s="55">
        <f t="shared" si="2"/>
        <v>56.4</v>
      </c>
      <c r="L35" s="43">
        <f t="shared" si="3"/>
        <v>169.2</v>
      </c>
    </row>
    <row r="36" ht="18" customHeight="1" spans="1:12">
      <c r="A36" s="43">
        <v>33</v>
      </c>
      <c r="B36" s="43" t="s">
        <v>13</v>
      </c>
      <c r="C36" s="10" t="s">
        <v>46</v>
      </c>
      <c r="D36" s="10" t="s">
        <v>55</v>
      </c>
      <c r="E36" s="10">
        <v>150</v>
      </c>
      <c r="F36" s="43">
        <f t="shared" si="0"/>
        <v>90</v>
      </c>
      <c r="G36" s="43"/>
      <c r="H36" s="46"/>
      <c r="I36" s="44">
        <v>0</v>
      </c>
      <c r="J36" s="54">
        <f t="shared" si="1"/>
        <v>150</v>
      </c>
      <c r="K36" s="55">
        <f t="shared" si="2"/>
        <v>45</v>
      </c>
      <c r="L36" s="43">
        <f t="shared" si="3"/>
        <v>135</v>
      </c>
    </row>
    <row r="37" ht="18" customHeight="1" spans="1:12">
      <c r="A37" s="43">
        <v>34</v>
      </c>
      <c r="B37" s="43" t="s">
        <v>13</v>
      </c>
      <c r="C37" s="10" t="s">
        <v>56</v>
      </c>
      <c r="D37" s="10" t="s">
        <v>57</v>
      </c>
      <c r="E37" s="10">
        <v>10</v>
      </c>
      <c r="F37" s="43">
        <f t="shared" ref="F37:F54" si="4">E37*1200*5/10000</f>
        <v>6</v>
      </c>
      <c r="G37" s="43">
        <v>250</v>
      </c>
      <c r="H37" s="46"/>
      <c r="I37" s="44">
        <v>0</v>
      </c>
      <c r="J37" s="54">
        <f t="shared" ref="J37:J54" si="5">E37</f>
        <v>10</v>
      </c>
      <c r="K37" s="55">
        <f t="shared" ref="K37:K54" si="6">J37*3000/10000</f>
        <v>3</v>
      </c>
      <c r="L37" s="43">
        <f t="shared" ref="L37:L54" si="7">F37+G37+I37+K37</f>
        <v>259</v>
      </c>
    </row>
    <row r="38" ht="18" customHeight="1" spans="1:12">
      <c r="A38" s="43">
        <v>35</v>
      </c>
      <c r="B38" s="43" t="s">
        <v>13</v>
      </c>
      <c r="C38" s="10" t="s">
        <v>58</v>
      </c>
      <c r="D38" s="10" t="s">
        <v>59</v>
      </c>
      <c r="E38" s="10">
        <v>635</v>
      </c>
      <c r="F38" s="43">
        <f t="shared" si="4"/>
        <v>381</v>
      </c>
      <c r="G38" s="43">
        <v>250</v>
      </c>
      <c r="H38" s="15"/>
      <c r="I38" s="44">
        <v>15</v>
      </c>
      <c r="J38" s="54">
        <f t="shared" si="5"/>
        <v>635</v>
      </c>
      <c r="K38" s="55">
        <f t="shared" si="6"/>
        <v>190.5</v>
      </c>
      <c r="L38" s="43">
        <f t="shared" si="7"/>
        <v>836.5</v>
      </c>
    </row>
    <row r="39" ht="18" customHeight="1" spans="1:12">
      <c r="A39" s="43">
        <v>36</v>
      </c>
      <c r="B39" s="43" t="s">
        <v>13</v>
      </c>
      <c r="C39" s="10" t="s">
        <v>58</v>
      </c>
      <c r="D39" s="10" t="s">
        <v>60</v>
      </c>
      <c r="E39" s="10">
        <v>136</v>
      </c>
      <c r="F39" s="43">
        <f t="shared" si="4"/>
        <v>81.6</v>
      </c>
      <c r="G39" s="43">
        <v>100</v>
      </c>
      <c r="H39" s="15"/>
      <c r="I39" s="44">
        <v>510</v>
      </c>
      <c r="J39" s="54">
        <f t="shared" si="5"/>
        <v>136</v>
      </c>
      <c r="K39" s="55">
        <f t="shared" si="6"/>
        <v>40.8</v>
      </c>
      <c r="L39" s="43">
        <f t="shared" si="7"/>
        <v>732.4</v>
      </c>
    </row>
    <row r="40" ht="18" customHeight="1" spans="1:12">
      <c r="A40" s="43">
        <v>37</v>
      </c>
      <c r="B40" s="43" t="s">
        <v>13</v>
      </c>
      <c r="C40" s="10" t="s">
        <v>58</v>
      </c>
      <c r="D40" s="10" t="s">
        <v>61</v>
      </c>
      <c r="E40" s="10">
        <v>62</v>
      </c>
      <c r="F40" s="43">
        <f t="shared" si="4"/>
        <v>37.2</v>
      </c>
      <c r="G40" s="43">
        <v>560</v>
      </c>
      <c r="H40" s="15"/>
      <c r="I40" s="44">
        <v>135</v>
      </c>
      <c r="J40" s="54">
        <f t="shared" si="5"/>
        <v>62</v>
      </c>
      <c r="K40" s="55">
        <f t="shared" si="6"/>
        <v>18.6</v>
      </c>
      <c r="L40" s="43">
        <f t="shared" si="7"/>
        <v>750.8</v>
      </c>
    </row>
    <row r="41" ht="18" customHeight="1" spans="1:12">
      <c r="A41" s="43">
        <v>38</v>
      </c>
      <c r="B41" s="43" t="s">
        <v>13</v>
      </c>
      <c r="C41" s="10" t="s">
        <v>62</v>
      </c>
      <c r="D41" s="10" t="s">
        <v>63</v>
      </c>
      <c r="E41" s="10">
        <v>69</v>
      </c>
      <c r="F41" s="43">
        <f t="shared" si="4"/>
        <v>41.4</v>
      </c>
      <c r="G41" s="43">
        <v>300</v>
      </c>
      <c r="H41" s="15"/>
      <c r="I41" s="44">
        <v>15</v>
      </c>
      <c r="J41" s="54">
        <f t="shared" si="5"/>
        <v>69</v>
      </c>
      <c r="K41" s="55">
        <f t="shared" si="6"/>
        <v>20.7</v>
      </c>
      <c r="L41" s="43">
        <f t="shared" si="7"/>
        <v>377.1</v>
      </c>
    </row>
    <row r="42" ht="18" customHeight="1" spans="1:12">
      <c r="A42" s="43">
        <v>39</v>
      </c>
      <c r="B42" s="43" t="s">
        <v>13</v>
      </c>
      <c r="C42" s="10" t="s">
        <v>62</v>
      </c>
      <c r="D42" s="10" t="s">
        <v>64</v>
      </c>
      <c r="E42" s="10">
        <v>35</v>
      </c>
      <c r="F42" s="43">
        <f t="shared" si="4"/>
        <v>21</v>
      </c>
      <c r="G42" s="43">
        <v>430</v>
      </c>
      <c r="H42" s="15"/>
      <c r="I42" s="44">
        <v>15</v>
      </c>
      <c r="J42" s="54">
        <f t="shared" si="5"/>
        <v>35</v>
      </c>
      <c r="K42" s="55">
        <f t="shared" si="6"/>
        <v>10.5</v>
      </c>
      <c r="L42" s="43">
        <f t="shared" si="7"/>
        <v>476.5</v>
      </c>
    </row>
    <row r="43" ht="18" customHeight="1" spans="1:12">
      <c r="A43" s="43">
        <v>40</v>
      </c>
      <c r="B43" s="43" t="s">
        <v>13</v>
      </c>
      <c r="C43" s="10" t="s">
        <v>62</v>
      </c>
      <c r="D43" s="10" t="s">
        <v>65</v>
      </c>
      <c r="E43" s="10">
        <v>56</v>
      </c>
      <c r="F43" s="43">
        <f t="shared" si="4"/>
        <v>33.6</v>
      </c>
      <c r="G43" s="43">
        <v>300</v>
      </c>
      <c r="H43" s="46"/>
      <c r="I43" s="44">
        <v>0</v>
      </c>
      <c r="J43" s="54">
        <f t="shared" si="5"/>
        <v>56</v>
      </c>
      <c r="K43" s="55">
        <f t="shared" si="6"/>
        <v>16.8</v>
      </c>
      <c r="L43" s="43">
        <f t="shared" si="7"/>
        <v>350.4</v>
      </c>
    </row>
    <row r="44" ht="18" customHeight="1" spans="1:12">
      <c r="A44" s="43">
        <v>41</v>
      </c>
      <c r="B44" s="43" t="s">
        <v>13</v>
      </c>
      <c r="C44" s="10" t="s">
        <v>66</v>
      </c>
      <c r="D44" s="10" t="s">
        <v>67</v>
      </c>
      <c r="E44" s="10">
        <v>46</v>
      </c>
      <c r="F44" s="43">
        <f t="shared" si="4"/>
        <v>27.6</v>
      </c>
      <c r="G44" s="43">
        <v>200</v>
      </c>
      <c r="H44" s="15"/>
      <c r="I44" s="44">
        <v>180</v>
      </c>
      <c r="J44" s="54">
        <f t="shared" si="5"/>
        <v>46</v>
      </c>
      <c r="K44" s="55">
        <f t="shared" si="6"/>
        <v>13.8</v>
      </c>
      <c r="L44" s="43">
        <f t="shared" si="7"/>
        <v>421.4</v>
      </c>
    </row>
    <row r="45" ht="18" customHeight="1" spans="1:12">
      <c r="A45" s="43">
        <v>42</v>
      </c>
      <c r="B45" s="43" t="s">
        <v>13</v>
      </c>
      <c r="C45" s="10" t="s">
        <v>66</v>
      </c>
      <c r="D45" s="10" t="s">
        <v>68</v>
      </c>
      <c r="E45" s="10"/>
      <c r="F45" s="43">
        <f t="shared" si="4"/>
        <v>0</v>
      </c>
      <c r="G45" s="43">
        <v>50</v>
      </c>
      <c r="H45" s="15"/>
      <c r="I45" s="44">
        <v>270</v>
      </c>
      <c r="J45" s="54">
        <f t="shared" si="5"/>
        <v>0</v>
      </c>
      <c r="K45" s="55">
        <f t="shared" si="6"/>
        <v>0</v>
      </c>
      <c r="L45" s="43">
        <f t="shared" si="7"/>
        <v>320</v>
      </c>
    </row>
    <row r="46" ht="18" customHeight="1" spans="1:12">
      <c r="A46" s="43">
        <v>43</v>
      </c>
      <c r="B46" s="43" t="s">
        <v>13</v>
      </c>
      <c r="C46" s="10" t="s">
        <v>66</v>
      </c>
      <c r="D46" s="10" t="s">
        <v>69</v>
      </c>
      <c r="E46" s="10">
        <v>24</v>
      </c>
      <c r="F46" s="43">
        <f t="shared" si="4"/>
        <v>14.4</v>
      </c>
      <c r="G46" s="43">
        <v>400</v>
      </c>
      <c r="H46" s="15"/>
      <c r="I46" s="44">
        <v>180</v>
      </c>
      <c r="J46" s="54">
        <f t="shared" si="5"/>
        <v>24</v>
      </c>
      <c r="K46" s="55">
        <f t="shared" si="6"/>
        <v>7.2</v>
      </c>
      <c r="L46" s="43">
        <f t="shared" si="7"/>
        <v>601.6</v>
      </c>
    </row>
    <row r="47" ht="18" customHeight="1" spans="1:12">
      <c r="A47" s="43">
        <v>44</v>
      </c>
      <c r="B47" s="43" t="s">
        <v>13</v>
      </c>
      <c r="C47" s="10" t="s">
        <v>66</v>
      </c>
      <c r="D47" s="10" t="s">
        <v>70</v>
      </c>
      <c r="E47" s="10">
        <v>51</v>
      </c>
      <c r="F47" s="43">
        <f t="shared" si="4"/>
        <v>30.6</v>
      </c>
      <c r="G47" s="43">
        <v>380</v>
      </c>
      <c r="H47" s="15"/>
      <c r="I47" s="44">
        <v>165</v>
      </c>
      <c r="J47" s="54">
        <f t="shared" si="5"/>
        <v>51</v>
      </c>
      <c r="K47" s="55">
        <f t="shared" si="6"/>
        <v>15.3</v>
      </c>
      <c r="L47" s="43">
        <f t="shared" si="7"/>
        <v>590.9</v>
      </c>
    </row>
    <row r="48" ht="18" customHeight="1" spans="1:12">
      <c r="A48" s="43">
        <v>45</v>
      </c>
      <c r="B48" s="43" t="s">
        <v>13</v>
      </c>
      <c r="C48" s="10" t="s">
        <v>66</v>
      </c>
      <c r="D48" s="10" t="s">
        <v>71</v>
      </c>
      <c r="E48" s="10">
        <v>193</v>
      </c>
      <c r="F48" s="43">
        <f t="shared" si="4"/>
        <v>115.8</v>
      </c>
      <c r="G48" s="43">
        <v>200</v>
      </c>
      <c r="H48" s="46"/>
      <c r="I48" s="44">
        <v>0</v>
      </c>
      <c r="J48" s="54">
        <f t="shared" si="5"/>
        <v>193</v>
      </c>
      <c r="K48" s="55">
        <f t="shared" si="6"/>
        <v>57.9</v>
      </c>
      <c r="L48" s="43">
        <f t="shared" si="7"/>
        <v>373.7</v>
      </c>
    </row>
    <row r="49" ht="18" customHeight="1" spans="1:12">
      <c r="A49" s="43">
        <v>46</v>
      </c>
      <c r="B49" s="43" t="s">
        <v>13</v>
      </c>
      <c r="C49" s="10" t="s">
        <v>66</v>
      </c>
      <c r="D49" s="10" t="s">
        <v>72</v>
      </c>
      <c r="E49" s="10">
        <v>86</v>
      </c>
      <c r="F49" s="43">
        <f t="shared" si="4"/>
        <v>51.6</v>
      </c>
      <c r="G49" s="43">
        <v>150</v>
      </c>
      <c r="H49" s="46"/>
      <c r="I49" s="44">
        <v>0</v>
      </c>
      <c r="J49" s="54">
        <f t="shared" si="5"/>
        <v>86</v>
      </c>
      <c r="K49" s="55">
        <f t="shared" si="6"/>
        <v>25.8</v>
      </c>
      <c r="L49" s="43">
        <f t="shared" si="7"/>
        <v>227.4</v>
      </c>
    </row>
    <row r="50" ht="18" customHeight="1" spans="1:12">
      <c r="A50" s="43">
        <v>47</v>
      </c>
      <c r="B50" s="43" t="s">
        <v>13</v>
      </c>
      <c r="C50" s="10" t="s">
        <v>73</v>
      </c>
      <c r="D50" s="10" t="s">
        <v>74</v>
      </c>
      <c r="E50" s="10">
        <v>157</v>
      </c>
      <c r="F50" s="43">
        <f t="shared" si="4"/>
        <v>94.2</v>
      </c>
      <c r="G50" s="43">
        <v>350</v>
      </c>
      <c r="H50" s="15"/>
      <c r="I50" s="44">
        <v>45</v>
      </c>
      <c r="J50" s="54">
        <f t="shared" si="5"/>
        <v>157</v>
      </c>
      <c r="K50" s="55">
        <f t="shared" si="6"/>
        <v>47.1</v>
      </c>
      <c r="L50" s="43">
        <f t="shared" si="7"/>
        <v>536.3</v>
      </c>
    </row>
    <row r="51" ht="18" customHeight="1" spans="1:12">
      <c r="A51" s="43">
        <v>48</v>
      </c>
      <c r="B51" s="43" t="s">
        <v>13</v>
      </c>
      <c r="C51" s="10" t="s">
        <v>73</v>
      </c>
      <c r="D51" s="10" t="s">
        <v>75</v>
      </c>
      <c r="E51" s="10">
        <v>63</v>
      </c>
      <c r="F51" s="43">
        <f t="shared" si="4"/>
        <v>37.8</v>
      </c>
      <c r="G51" s="43">
        <v>50</v>
      </c>
      <c r="H51" s="15"/>
      <c r="I51" s="44">
        <v>30</v>
      </c>
      <c r="J51" s="54">
        <f t="shared" si="5"/>
        <v>63</v>
      </c>
      <c r="K51" s="55">
        <f t="shared" si="6"/>
        <v>18.9</v>
      </c>
      <c r="L51" s="43">
        <f t="shared" si="7"/>
        <v>136.7</v>
      </c>
    </row>
    <row r="52" ht="18" customHeight="1" spans="1:12">
      <c r="A52" s="43">
        <v>49</v>
      </c>
      <c r="B52" s="43" t="s">
        <v>13</v>
      </c>
      <c r="C52" s="10" t="s">
        <v>76</v>
      </c>
      <c r="D52" s="10" t="s">
        <v>77</v>
      </c>
      <c r="E52" s="10">
        <v>149</v>
      </c>
      <c r="F52" s="43">
        <f t="shared" si="4"/>
        <v>89.4</v>
      </c>
      <c r="G52" s="43">
        <v>50</v>
      </c>
      <c r="H52" s="46"/>
      <c r="I52" s="44">
        <v>0</v>
      </c>
      <c r="J52" s="54">
        <f t="shared" si="5"/>
        <v>149</v>
      </c>
      <c r="K52" s="55">
        <f t="shared" si="6"/>
        <v>44.7</v>
      </c>
      <c r="L52" s="43">
        <f t="shared" si="7"/>
        <v>184.1</v>
      </c>
    </row>
    <row r="53" ht="18" customHeight="1" spans="1:12">
      <c r="A53" s="43">
        <v>50</v>
      </c>
      <c r="B53" s="43" t="s">
        <v>13</v>
      </c>
      <c r="C53" s="10" t="s">
        <v>78</v>
      </c>
      <c r="D53" s="10" t="s">
        <v>79</v>
      </c>
      <c r="E53" s="10"/>
      <c r="F53" s="43">
        <f t="shared" si="4"/>
        <v>0</v>
      </c>
      <c r="G53" s="43">
        <v>250</v>
      </c>
      <c r="H53" s="46"/>
      <c r="I53" s="44">
        <v>0</v>
      </c>
      <c r="J53" s="54">
        <f t="shared" si="5"/>
        <v>0</v>
      </c>
      <c r="K53" s="55">
        <f t="shared" si="6"/>
        <v>0</v>
      </c>
      <c r="L53" s="43">
        <f t="shared" si="7"/>
        <v>250</v>
      </c>
    </row>
    <row r="54" ht="18" customHeight="1" spans="1:12">
      <c r="A54" s="43">
        <v>51</v>
      </c>
      <c r="B54" s="43" t="s">
        <v>13</v>
      </c>
      <c r="C54" s="10" t="s">
        <v>80</v>
      </c>
      <c r="D54" s="10" t="s">
        <v>81</v>
      </c>
      <c r="E54" s="10"/>
      <c r="F54" s="43">
        <f t="shared" si="4"/>
        <v>0</v>
      </c>
      <c r="G54" s="43">
        <v>250</v>
      </c>
      <c r="H54" s="46"/>
      <c r="I54" s="44">
        <v>0</v>
      </c>
      <c r="J54" s="54">
        <f t="shared" si="5"/>
        <v>0</v>
      </c>
      <c r="K54" s="55">
        <f t="shared" si="6"/>
        <v>0</v>
      </c>
      <c r="L54" s="43">
        <f t="shared" si="7"/>
        <v>250</v>
      </c>
    </row>
    <row r="55" s="34" customFormat="1" ht="18" customHeight="1" spans="1:12">
      <c r="A55" s="49" t="s">
        <v>82</v>
      </c>
      <c r="B55" s="50"/>
      <c r="C55" s="50"/>
      <c r="D55" s="50"/>
      <c r="E55" s="38">
        <f t="shared" ref="E55:L55" si="8">SUM(E4:E54)</f>
        <v>5791</v>
      </c>
      <c r="F55" s="38">
        <f t="shared" si="8"/>
        <v>3474.6</v>
      </c>
      <c r="G55" s="51">
        <f t="shared" si="8"/>
        <v>10030</v>
      </c>
      <c r="H55" s="38">
        <f t="shared" si="8"/>
        <v>0</v>
      </c>
      <c r="I55" s="51">
        <f t="shared" si="8"/>
        <v>3795</v>
      </c>
      <c r="J55" s="38">
        <f t="shared" si="8"/>
        <v>5791</v>
      </c>
      <c r="K55" s="51">
        <f t="shared" si="8"/>
        <v>1737.3</v>
      </c>
      <c r="L55" s="51">
        <f t="shared" si="8"/>
        <v>19211.9</v>
      </c>
    </row>
    <row r="56" spans="9:9">
      <c r="I56" s="35">
        <f>I55-I24-I26</f>
        <v>2950</v>
      </c>
    </row>
  </sheetData>
  <mergeCells count="4">
    <mergeCell ref="A1:L1"/>
    <mergeCell ref="E2:F2"/>
    <mergeCell ref="H2:I2"/>
    <mergeCell ref="J2:K2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view="pageLayout" zoomScaleNormal="100" workbookViewId="0">
      <selection activeCell="E9" sqref="E9"/>
    </sheetView>
  </sheetViews>
  <sheetFormatPr defaultColWidth="9" defaultRowHeight="13.5" outlineLevelRow="6"/>
  <cols>
    <col min="1" max="2" width="9" style="24"/>
    <col min="3" max="6" width="5.7" style="24" customWidth="1"/>
    <col min="7" max="7" width="18.2" style="24" customWidth="1"/>
    <col min="8" max="10" width="6.38333333333333" style="24" customWidth="1"/>
    <col min="11" max="16384" width="9" style="24"/>
  </cols>
  <sheetData>
    <row r="1" ht="33" customHeight="1" spans="1:16">
      <c r="A1" s="25" t="s">
        <v>83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>
      <c r="A2" s="26" t="s">
        <v>84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>
      <c r="A3" s="28" t="s">
        <v>85</v>
      </c>
      <c r="B3" s="28" t="s">
        <v>86</v>
      </c>
      <c r="C3" s="28" t="s">
        <v>87</v>
      </c>
      <c r="D3" s="28"/>
      <c r="E3" s="28"/>
      <c r="F3" s="28"/>
      <c r="G3" s="28" t="s">
        <v>12</v>
      </c>
      <c r="H3" s="28" t="s">
        <v>88</v>
      </c>
      <c r="I3" s="28"/>
      <c r="J3" s="28" t="s">
        <v>89</v>
      </c>
      <c r="K3" s="28"/>
      <c r="L3" s="28" t="s">
        <v>90</v>
      </c>
      <c r="M3" s="28"/>
      <c r="N3" s="28"/>
      <c r="O3" s="28"/>
      <c r="P3" s="28" t="s">
        <v>91</v>
      </c>
    </row>
    <row r="4" ht="36" spans="1:16">
      <c r="A4" s="28"/>
      <c r="B4" s="28"/>
      <c r="C4" s="28" t="s">
        <v>92</v>
      </c>
      <c r="D4" s="28" t="s">
        <v>93</v>
      </c>
      <c r="E4" s="28" t="s">
        <v>94</v>
      </c>
      <c r="F4" s="28" t="s">
        <v>95</v>
      </c>
      <c r="G4" s="28"/>
      <c r="H4" s="28" t="s">
        <v>96</v>
      </c>
      <c r="I4" s="28" t="s">
        <v>97</v>
      </c>
      <c r="J4" s="28" t="s">
        <v>98</v>
      </c>
      <c r="K4" s="28" t="s">
        <v>99</v>
      </c>
      <c r="L4" s="28" t="s">
        <v>93</v>
      </c>
      <c r="M4" s="28" t="s">
        <v>94</v>
      </c>
      <c r="N4" s="28" t="s">
        <v>100</v>
      </c>
      <c r="O4" s="28" t="s">
        <v>101</v>
      </c>
      <c r="P4" s="28"/>
    </row>
    <row r="5" spans="1:16">
      <c r="A5" s="29" t="s">
        <v>102</v>
      </c>
      <c r="B5" s="29" t="s">
        <v>103</v>
      </c>
      <c r="C5" s="29" t="s">
        <v>104</v>
      </c>
      <c r="D5" s="29" t="s">
        <v>105</v>
      </c>
      <c r="E5" s="29" t="s">
        <v>106</v>
      </c>
      <c r="F5" s="29" t="s">
        <v>107</v>
      </c>
      <c r="G5" s="29" t="s">
        <v>108</v>
      </c>
      <c r="H5" s="29" t="s">
        <v>109</v>
      </c>
      <c r="I5" s="29" t="s">
        <v>110</v>
      </c>
      <c r="J5" s="29" t="s">
        <v>111</v>
      </c>
      <c r="K5" s="29" t="s">
        <v>112</v>
      </c>
      <c r="L5" s="29" t="s">
        <v>113</v>
      </c>
      <c r="M5" s="29" t="s">
        <v>114</v>
      </c>
      <c r="N5" s="29" t="s">
        <v>115</v>
      </c>
      <c r="O5" s="29" t="s">
        <v>116</v>
      </c>
      <c r="P5" s="29" t="s">
        <v>117</v>
      </c>
    </row>
    <row r="6" ht="168" customHeight="1" spans="1:16">
      <c r="A6" s="29" t="s">
        <v>118</v>
      </c>
      <c r="B6" s="30" t="s">
        <v>119</v>
      </c>
      <c r="C6" s="7" t="s">
        <v>120</v>
      </c>
      <c r="D6" s="7" t="s">
        <v>121</v>
      </c>
      <c r="E6" s="7" t="s">
        <v>122</v>
      </c>
      <c r="F6" s="31"/>
      <c r="G6" s="7" t="s">
        <v>123</v>
      </c>
      <c r="H6" s="32" t="s">
        <v>124</v>
      </c>
      <c r="I6" s="32" t="s">
        <v>124</v>
      </c>
      <c r="J6" s="32">
        <v>600</v>
      </c>
      <c r="K6" s="32">
        <v>600</v>
      </c>
      <c r="L6" s="7" t="s">
        <v>121</v>
      </c>
      <c r="M6" s="7" t="s">
        <v>122</v>
      </c>
      <c r="N6" s="32">
        <v>3200</v>
      </c>
      <c r="O6" s="33">
        <v>260</v>
      </c>
      <c r="P6" s="28"/>
    </row>
    <row r="7" ht="116" customHeight="1" spans="1:16">
      <c r="A7" s="29" t="s">
        <v>125</v>
      </c>
      <c r="B7" s="7" t="s">
        <v>126</v>
      </c>
      <c r="C7" s="7" t="s">
        <v>120</v>
      </c>
      <c r="D7" s="7" t="s">
        <v>127</v>
      </c>
      <c r="E7" s="7" t="s">
        <v>128</v>
      </c>
      <c r="F7" s="31"/>
      <c r="G7" s="7" t="s">
        <v>129</v>
      </c>
      <c r="H7" s="7" t="s">
        <v>130</v>
      </c>
      <c r="I7" s="32">
        <v>15</v>
      </c>
      <c r="J7" s="32">
        <v>500</v>
      </c>
      <c r="K7" s="32">
        <v>500</v>
      </c>
      <c r="L7" s="7" t="s">
        <v>127</v>
      </c>
      <c r="M7" s="7" t="s">
        <v>128</v>
      </c>
      <c r="N7" s="32">
        <v>45000</v>
      </c>
      <c r="O7" s="33">
        <v>350</v>
      </c>
      <c r="P7" s="28"/>
    </row>
  </sheetData>
  <mergeCells count="9">
    <mergeCell ref="A1:P1"/>
    <mergeCell ref="C3:F3"/>
    <mergeCell ref="H3:I3"/>
    <mergeCell ref="J3:K3"/>
    <mergeCell ref="L3:O3"/>
    <mergeCell ref="A3:A4"/>
    <mergeCell ref="B3:B4"/>
    <mergeCell ref="G3:G4"/>
    <mergeCell ref="P3:P4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6"/>
  <sheetViews>
    <sheetView workbookViewId="0">
      <pane ySplit="3" topLeftCell="A36" activePane="bottomLeft" state="frozen"/>
      <selection/>
      <selection pane="bottomLeft" activeCell="I48" sqref="I48"/>
    </sheetView>
  </sheetViews>
  <sheetFormatPr defaultColWidth="9" defaultRowHeight="12.75"/>
  <cols>
    <col min="1" max="1" width="5.25" style="1" customWidth="1"/>
    <col min="2" max="3" width="7" style="1" customWidth="1"/>
    <col min="4" max="4" width="8.25" style="1" customWidth="1"/>
    <col min="5" max="5" width="8.75" style="1" customWidth="1"/>
    <col min="6" max="6" width="7.375" style="1" customWidth="1"/>
    <col min="7" max="7" width="7.75" style="1" customWidth="1"/>
    <col min="8" max="8" width="7.125" style="1" customWidth="1"/>
    <col min="9" max="9" width="8.125" style="1" customWidth="1"/>
    <col min="10" max="10" width="5.375" style="1" customWidth="1"/>
    <col min="11" max="11" width="8" style="1" customWidth="1"/>
    <col min="12" max="12" width="8.375" style="1" customWidth="1"/>
    <col min="13" max="13" width="8.125" style="1" customWidth="1"/>
    <col min="14" max="14" width="8.875" style="1" customWidth="1"/>
    <col min="15" max="15" width="9.25" style="1" customWidth="1"/>
    <col min="16" max="16" width="8.75" style="1" customWidth="1"/>
    <col min="17" max="16384" width="9" style="1"/>
  </cols>
  <sheetData>
    <row r="1" s="1" customFormat="1" ht="32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24" customHeight="1" spans="1:16">
      <c r="A2" s="4" t="s">
        <v>1</v>
      </c>
      <c r="B2" s="4" t="s">
        <v>2</v>
      </c>
      <c r="C2" s="4" t="s">
        <v>3</v>
      </c>
      <c r="D2" s="4" t="s">
        <v>4</v>
      </c>
      <c r="E2" s="13"/>
      <c r="F2" s="6" t="s">
        <v>131</v>
      </c>
      <c r="G2" s="5"/>
      <c r="H2" s="5"/>
      <c r="I2" s="5"/>
      <c r="J2" s="5"/>
      <c r="K2" s="5"/>
      <c r="L2" s="5"/>
      <c r="M2" s="5"/>
      <c r="N2" s="5"/>
      <c r="O2" s="5"/>
      <c r="P2" s="13"/>
    </row>
    <row r="3" s="1" customFormat="1" ht="33" customHeight="1" spans="1:16">
      <c r="A3" s="4"/>
      <c r="B3" s="4"/>
      <c r="C3" s="4"/>
      <c r="D3" s="4"/>
      <c r="E3" s="4" t="s">
        <v>132</v>
      </c>
      <c r="F3" s="14" t="s">
        <v>133</v>
      </c>
      <c r="G3" s="14" t="s">
        <v>134</v>
      </c>
      <c r="H3" s="14" t="s">
        <v>135</v>
      </c>
      <c r="I3" s="14" t="s">
        <v>136</v>
      </c>
      <c r="J3" s="14" t="s">
        <v>137</v>
      </c>
      <c r="K3" s="14" t="s">
        <v>138</v>
      </c>
      <c r="L3" s="14" t="s">
        <v>139</v>
      </c>
      <c r="M3" s="14" t="s">
        <v>140</v>
      </c>
      <c r="N3" s="14" t="s">
        <v>141</v>
      </c>
      <c r="O3" s="23" t="s">
        <v>142</v>
      </c>
      <c r="P3" s="4" t="s">
        <v>11</v>
      </c>
    </row>
    <row r="4" s="1" customFormat="1" ht="21" customHeight="1" spans="1:16">
      <c r="A4" s="8">
        <v>1</v>
      </c>
      <c r="B4" s="15" t="s">
        <v>120</v>
      </c>
      <c r="C4" s="7" t="s">
        <v>143</v>
      </c>
      <c r="D4" s="7" t="s">
        <v>144</v>
      </c>
      <c r="E4" s="8">
        <v>250</v>
      </c>
      <c r="F4" s="16"/>
      <c r="G4" s="16">
        <v>2</v>
      </c>
      <c r="H4" s="16"/>
      <c r="I4" s="16"/>
      <c r="J4" s="16"/>
      <c r="K4" s="16"/>
      <c r="L4" s="16"/>
      <c r="M4" s="16"/>
      <c r="N4" s="16"/>
      <c r="O4" s="16">
        <v>1</v>
      </c>
      <c r="P4" s="8">
        <f>F4*50+G4*100+H4*20+I4*50+J4*30+K4*50+L4*50+M4*50+N4*50+O4*50</f>
        <v>250</v>
      </c>
    </row>
    <row r="5" s="1" customFormat="1" ht="18" customHeight="1" spans="1:16">
      <c r="A5" s="8">
        <v>2</v>
      </c>
      <c r="B5" s="15" t="s">
        <v>120</v>
      </c>
      <c r="C5" s="7" t="s">
        <v>143</v>
      </c>
      <c r="D5" s="7" t="s">
        <v>145</v>
      </c>
      <c r="E5" s="8">
        <v>350</v>
      </c>
      <c r="F5" s="16"/>
      <c r="G5" s="16">
        <v>3</v>
      </c>
      <c r="H5" s="16"/>
      <c r="I5" s="16"/>
      <c r="J5" s="16"/>
      <c r="K5" s="16"/>
      <c r="L5" s="16"/>
      <c r="M5" s="16"/>
      <c r="N5" s="16"/>
      <c r="O5" s="16">
        <v>1</v>
      </c>
      <c r="P5" s="8">
        <f t="shared" ref="P5:P45" si="0">F5*50+G5*100+H5*20+I5*50+J5*30+K5*50+L5*50+M5*50+N5*50+O5*50</f>
        <v>350</v>
      </c>
    </row>
    <row r="6" s="1" customFormat="1" ht="18" customHeight="1" spans="1:16">
      <c r="A6" s="8">
        <v>3</v>
      </c>
      <c r="B6" s="15" t="s">
        <v>120</v>
      </c>
      <c r="C6" s="7" t="s">
        <v>143</v>
      </c>
      <c r="D6" s="7" t="s">
        <v>146</v>
      </c>
      <c r="E6" s="8">
        <v>50</v>
      </c>
      <c r="F6" s="16"/>
      <c r="G6" s="16"/>
      <c r="H6" s="16"/>
      <c r="I6" s="16"/>
      <c r="J6" s="16"/>
      <c r="K6" s="16"/>
      <c r="L6" s="16"/>
      <c r="M6" s="16"/>
      <c r="N6" s="16"/>
      <c r="O6" s="16">
        <v>1</v>
      </c>
      <c r="P6" s="8">
        <f t="shared" si="0"/>
        <v>50</v>
      </c>
    </row>
    <row r="7" s="1" customFormat="1" ht="18" customHeight="1" spans="1:16">
      <c r="A7" s="8">
        <v>4</v>
      </c>
      <c r="B7" s="15" t="s">
        <v>120</v>
      </c>
      <c r="C7" s="7" t="s">
        <v>143</v>
      </c>
      <c r="D7" s="7" t="s">
        <v>147</v>
      </c>
      <c r="E7" s="8">
        <v>350</v>
      </c>
      <c r="F7" s="16"/>
      <c r="G7" s="16">
        <v>3</v>
      </c>
      <c r="H7" s="16"/>
      <c r="I7" s="16"/>
      <c r="J7" s="16"/>
      <c r="K7" s="16"/>
      <c r="L7" s="16"/>
      <c r="M7" s="16"/>
      <c r="N7" s="16"/>
      <c r="O7" s="16">
        <v>1</v>
      </c>
      <c r="P7" s="8">
        <f t="shared" si="0"/>
        <v>350</v>
      </c>
    </row>
    <row r="8" s="1" customFormat="1" ht="18" customHeight="1" spans="1:16">
      <c r="A8" s="8">
        <v>5</v>
      </c>
      <c r="B8" s="15" t="s">
        <v>120</v>
      </c>
      <c r="C8" s="7" t="s">
        <v>143</v>
      </c>
      <c r="D8" s="7" t="s">
        <v>148</v>
      </c>
      <c r="E8" s="8">
        <v>50</v>
      </c>
      <c r="F8" s="16"/>
      <c r="G8" s="16"/>
      <c r="H8" s="16"/>
      <c r="I8" s="16"/>
      <c r="J8" s="16"/>
      <c r="K8" s="16"/>
      <c r="L8" s="16"/>
      <c r="M8" s="16"/>
      <c r="N8" s="16"/>
      <c r="O8" s="16">
        <v>1</v>
      </c>
      <c r="P8" s="8">
        <f t="shared" si="0"/>
        <v>50</v>
      </c>
    </row>
    <row r="9" s="1" customFormat="1" ht="27" customHeight="1" spans="1:16">
      <c r="A9" s="8">
        <v>6</v>
      </c>
      <c r="B9" s="15" t="s">
        <v>120</v>
      </c>
      <c r="C9" s="7" t="s">
        <v>143</v>
      </c>
      <c r="D9" s="7" t="s">
        <v>149</v>
      </c>
      <c r="E9" s="8">
        <v>50</v>
      </c>
      <c r="F9" s="16"/>
      <c r="G9" s="16"/>
      <c r="H9" s="16"/>
      <c r="I9" s="16"/>
      <c r="J9" s="16"/>
      <c r="K9" s="16"/>
      <c r="L9" s="16"/>
      <c r="M9" s="16"/>
      <c r="N9" s="16"/>
      <c r="O9" s="16">
        <v>1</v>
      </c>
      <c r="P9" s="8">
        <f t="shared" si="0"/>
        <v>50</v>
      </c>
    </row>
    <row r="10" s="1" customFormat="1" ht="18" customHeight="1" spans="1:16">
      <c r="A10" s="8">
        <v>7</v>
      </c>
      <c r="B10" s="15" t="s">
        <v>120</v>
      </c>
      <c r="C10" s="7" t="s">
        <v>143</v>
      </c>
      <c r="D10" s="17" t="s">
        <v>150</v>
      </c>
      <c r="E10" s="8">
        <v>250</v>
      </c>
      <c r="F10" s="16"/>
      <c r="G10" s="16">
        <v>2</v>
      </c>
      <c r="H10" s="16"/>
      <c r="I10" s="16"/>
      <c r="J10" s="16"/>
      <c r="K10" s="16"/>
      <c r="L10" s="16"/>
      <c r="M10" s="16"/>
      <c r="N10" s="16"/>
      <c r="O10" s="16">
        <v>1</v>
      </c>
      <c r="P10" s="8">
        <f t="shared" si="0"/>
        <v>250</v>
      </c>
    </row>
    <row r="11" s="1" customFormat="1" ht="18" customHeight="1" spans="1:16">
      <c r="A11" s="8">
        <v>8</v>
      </c>
      <c r="B11" s="15" t="s">
        <v>120</v>
      </c>
      <c r="C11" s="7" t="s">
        <v>143</v>
      </c>
      <c r="D11" s="17" t="s">
        <v>151</v>
      </c>
      <c r="E11" s="8">
        <v>250</v>
      </c>
      <c r="F11" s="16"/>
      <c r="G11" s="16">
        <v>2</v>
      </c>
      <c r="H11" s="16"/>
      <c r="I11" s="16"/>
      <c r="J11" s="16"/>
      <c r="K11" s="16"/>
      <c r="L11" s="16"/>
      <c r="M11" s="16"/>
      <c r="N11" s="16"/>
      <c r="O11" s="16">
        <v>1</v>
      </c>
      <c r="P11" s="8">
        <f t="shared" si="0"/>
        <v>250</v>
      </c>
    </row>
    <row r="12" s="1" customFormat="1" ht="18" customHeight="1" spans="1:16">
      <c r="A12" s="8">
        <v>9</v>
      </c>
      <c r="B12" s="15" t="s">
        <v>120</v>
      </c>
      <c r="C12" s="7" t="s">
        <v>143</v>
      </c>
      <c r="D12" s="17" t="s">
        <v>152</v>
      </c>
      <c r="E12" s="8">
        <v>50</v>
      </c>
      <c r="F12" s="16">
        <v>1</v>
      </c>
      <c r="G12" s="18"/>
      <c r="H12" s="16"/>
      <c r="I12" s="16"/>
      <c r="J12" s="16"/>
      <c r="K12" s="16"/>
      <c r="L12" s="16"/>
      <c r="M12" s="16"/>
      <c r="N12" s="16"/>
      <c r="O12" s="16"/>
      <c r="P12" s="8">
        <f t="shared" si="0"/>
        <v>50</v>
      </c>
    </row>
    <row r="13" s="1" customFormat="1" ht="18" customHeight="1" spans="1:16">
      <c r="A13" s="8">
        <v>10</v>
      </c>
      <c r="B13" s="15" t="s">
        <v>120</v>
      </c>
      <c r="C13" s="19" t="s">
        <v>153</v>
      </c>
      <c r="D13" s="20" t="s">
        <v>154</v>
      </c>
      <c r="E13" s="8">
        <v>330</v>
      </c>
      <c r="F13" s="16"/>
      <c r="G13" s="16">
        <v>3</v>
      </c>
      <c r="H13" s="16"/>
      <c r="I13" s="16"/>
      <c r="J13" s="16">
        <v>1</v>
      </c>
      <c r="K13" s="16"/>
      <c r="L13" s="16"/>
      <c r="M13" s="16"/>
      <c r="N13" s="16"/>
      <c r="O13" s="16"/>
      <c r="P13" s="8">
        <f t="shared" si="0"/>
        <v>330</v>
      </c>
    </row>
    <row r="14" s="1" customFormat="1" ht="18" customHeight="1" spans="1:16">
      <c r="A14" s="8">
        <v>11</v>
      </c>
      <c r="B14" s="15" t="s">
        <v>120</v>
      </c>
      <c r="C14" s="19" t="s">
        <v>153</v>
      </c>
      <c r="D14" s="7" t="s">
        <v>155</v>
      </c>
      <c r="E14" s="8">
        <v>350</v>
      </c>
      <c r="F14" s="16"/>
      <c r="G14" s="16">
        <v>3</v>
      </c>
      <c r="H14" s="16"/>
      <c r="I14" s="16"/>
      <c r="J14" s="16"/>
      <c r="K14" s="16"/>
      <c r="L14" s="16">
        <v>1</v>
      </c>
      <c r="M14" s="16"/>
      <c r="N14" s="16"/>
      <c r="O14" s="16"/>
      <c r="P14" s="8">
        <f t="shared" si="0"/>
        <v>350</v>
      </c>
    </row>
    <row r="15" s="1" customFormat="1" ht="18" customHeight="1" spans="1:16">
      <c r="A15" s="8">
        <v>12</v>
      </c>
      <c r="B15" s="15" t="s">
        <v>120</v>
      </c>
      <c r="C15" s="19" t="s">
        <v>153</v>
      </c>
      <c r="D15" s="7" t="s">
        <v>156</v>
      </c>
      <c r="E15" s="8">
        <v>250</v>
      </c>
      <c r="F15" s="16"/>
      <c r="G15" s="16">
        <v>2</v>
      </c>
      <c r="H15" s="16"/>
      <c r="I15" s="16"/>
      <c r="J15" s="16"/>
      <c r="K15" s="16"/>
      <c r="L15" s="16">
        <v>1</v>
      </c>
      <c r="M15" s="16"/>
      <c r="N15" s="16"/>
      <c r="O15" s="16"/>
      <c r="P15" s="8">
        <f t="shared" si="0"/>
        <v>250</v>
      </c>
    </row>
    <row r="16" s="1" customFormat="1" ht="18" customHeight="1" spans="1:16">
      <c r="A16" s="8">
        <v>13</v>
      </c>
      <c r="B16" s="15" t="s">
        <v>120</v>
      </c>
      <c r="C16" s="7" t="s">
        <v>153</v>
      </c>
      <c r="D16" s="7" t="s">
        <v>157</v>
      </c>
      <c r="E16" s="8">
        <v>250</v>
      </c>
      <c r="F16" s="16"/>
      <c r="G16" s="16">
        <v>2</v>
      </c>
      <c r="H16" s="16"/>
      <c r="I16" s="16"/>
      <c r="J16" s="16"/>
      <c r="K16" s="16"/>
      <c r="L16" s="16"/>
      <c r="M16" s="16"/>
      <c r="N16" s="16"/>
      <c r="O16" s="16">
        <v>1</v>
      </c>
      <c r="P16" s="8">
        <f t="shared" si="0"/>
        <v>250</v>
      </c>
    </row>
    <row r="17" s="1" customFormat="1" ht="18" customHeight="1" spans="1:16">
      <c r="A17" s="8">
        <v>14</v>
      </c>
      <c r="B17" s="15" t="s">
        <v>120</v>
      </c>
      <c r="C17" s="7" t="s">
        <v>153</v>
      </c>
      <c r="D17" s="7" t="s">
        <v>158</v>
      </c>
      <c r="E17" s="8">
        <v>150</v>
      </c>
      <c r="F17" s="16"/>
      <c r="G17" s="16">
        <v>1</v>
      </c>
      <c r="H17" s="16"/>
      <c r="I17" s="16"/>
      <c r="J17" s="16"/>
      <c r="K17" s="16"/>
      <c r="L17" s="16"/>
      <c r="M17" s="16"/>
      <c r="N17" s="16"/>
      <c r="O17" s="16">
        <v>1</v>
      </c>
      <c r="P17" s="8">
        <f t="shared" si="0"/>
        <v>150</v>
      </c>
    </row>
    <row r="18" s="1" customFormat="1" ht="18" customHeight="1" spans="1:16">
      <c r="A18" s="8">
        <v>15</v>
      </c>
      <c r="B18" s="15" t="s">
        <v>120</v>
      </c>
      <c r="C18" s="7" t="s">
        <v>153</v>
      </c>
      <c r="D18" s="7" t="s">
        <v>159</v>
      </c>
      <c r="E18" s="8">
        <v>200</v>
      </c>
      <c r="F18" s="16"/>
      <c r="G18" s="16">
        <v>2</v>
      </c>
      <c r="H18" s="16"/>
      <c r="I18" s="16"/>
      <c r="J18" s="16"/>
      <c r="K18" s="16"/>
      <c r="L18" s="16"/>
      <c r="M18" s="16"/>
      <c r="N18" s="16"/>
      <c r="O18" s="16"/>
      <c r="P18" s="8">
        <f t="shared" si="0"/>
        <v>200</v>
      </c>
    </row>
    <row r="19" s="1" customFormat="1" ht="18" customHeight="1" spans="1:16">
      <c r="A19" s="8">
        <v>16</v>
      </c>
      <c r="B19" s="15" t="s">
        <v>120</v>
      </c>
      <c r="C19" s="7" t="s">
        <v>153</v>
      </c>
      <c r="D19" s="7" t="s">
        <v>160</v>
      </c>
      <c r="E19" s="8">
        <v>350</v>
      </c>
      <c r="F19" s="16"/>
      <c r="G19" s="16">
        <v>3</v>
      </c>
      <c r="H19" s="16"/>
      <c r="I19" s="16"/>
      <c r="J19" s="16"/>
      <c r="K19" s="16"/>
      <c r="L19" s="16"/>
      <c r="M19" s="16">
        <v>1</v>
      </c>
      <c r="N19" s="16"/>
      <c r="O19" s="16"/>
      <c r="P19" s="8">
        <f t="shared" si="0"/>
        <v>350</v>
      </c>
    </row>
    <row r="20" s="1" customFormat="1" ht="18" customHeight="1" spans="1:16">
      <c r="A20" s="8">
        <v>17</v>
      </c>
      <c r="B20" s="15" t="s">
        <v>120</v>
      </c>
      <c r="C20" s="17" t="s">
        <v>161</v>
      </c>
      <c r="D20" s="17" t="s">
        <v>162</v>
      </c>
      <c r="E20" s="8">
        <v>500</v>
      </c>
      <c r="F20" s="16">
        <v>1</v>
      </c>
      <c r="G20" s="16">
        <v>3</v>
      </c>
      <c r="H20" s="16"/>
      <c r="I20" s="16">
        <v>1</v>
      </c>
      <c r="J20" s="16"/>
      <c r="K20" s="16"/>
      <c r="L20" s="16">
        <v>1</v>
      </c>
      <c r="M20" s="16"/>
      <c r="N20" s="16"/>
      <c r="O20" s="16">
        <v>1</v>
      </c>
      <c r="P20" s="8">
        <f t="shared" si="0"/>
        <v>500</v>
      </c>
    </row>
    <row r="21" s="1" customFormat="1" ht="18" customHeight="1" spans="1:16">
      <c r="A21" s="8">
        <v>18</v>
      </c>
      <c r="B21" s="15" t="s">
        <v>120</v>
      </c>
      <c r="C21" s="17" t="s">
        <v>161</v>
      </c>
      <c r="D21" s="17" t="s">
        <v>163</v>
      </c>
      <c r="E21" s="8">
        <v>230</v>
      </c>
      <c r="F21" s="16"/>
      <c r="G21" s="16">
        <v>2</v>
      </c>
      <c r="H21" s="16"/>
      <c r="I21" s="16"/>
      <c r="J21" s="16">
        <v>1</v>
      </c>
      <c r="K21" s="16"/>
      <c r="L21" s="16"/>
      <c r="M21" s="16"/>
      <c r="N21" s="16"/>
      <c r="O21" s="16"/>
      <c r="P21" s="8">
        <f t="shared" si="0"/>
        <v>230</v>
      </c>
    </row>
    <row r="22" s="1" customFormat="1" ht="18" customHeight="1" spans="1:16">
      <c r="A22" s="8">
        <v>19</v>
      </c>
      <c r="B22" s="15" t="s">
        <v>120</v>
      </c>
      <c r="C22" s="17" t="s">
        <v>161</v>
      </c>
      <c r="D22" s="17" t="s">
        <v>164</v>
      </c>
      <c r="E22" s="8">
        <v>100</v>
      </c>
      <c r="F22" s="16"/>
      <c r="G22" s="16"/>
      <c r="H22" s="16"/>
      <c r="I22" s="16"/>
      <c r="J22" s="16"/>
      <c r="K22" s="16">
        <v>1</v>
      </c>
      <c r="L22" s="16"/>
      <c r="M22" s="16"/>
      <c r="N22" s="16">
        <v>1</v>
      </c>
      <c r="O22" s="16"/>
      <c r="P22" s="8">
        <f t="shared" si="0"/>
        <v>100</v>
      </c>
    </row>
    <row r="23" s="1" customFormat="1" ht="18" customHeight="1" spans="1:16">
      <c r="A23" s="8">
        <v>20</v>
      </c>
      <c r="B23" s="15" t="s">
        <v>120</v>
      </c>
      <c r="C23" s="17" t="s">
        <v>161</v>
      </c>
      <c r="D23" s="17" t="s">
        <v>165</v>
      </c>
      <c r="E23" s="8">
        <v>200</v>
      </c>
      <c r="F23" s="16">
        <v>1</v>
      </c>
      <c r="G23" s="16"/>
      <c r="H23" s="16"/>
      <c r="I23" s="16"/>
      <c r="J23" s="16"/>
      <c r="K23" s="16"/>
      <c r="L23" s="16">
        <v>1</v>
      </c>
      <c r="M23" s="16"/>
      <c r="N23" s="16">
        <v>1</v>
      </c>
      <c r="O23" s="16">
        <v>1</v>
      </c>
      <c r="P23" s="8">
        <f t="shared" si="0"/>
        <v>200</v>
      </c>
    </row>
    <row r="24" s="1" customFormat="1" ht="21" customHeight="1" spans="1:16">
      <c r="A24" s="8">
        <v>21</v>
      </c>
      <c r="B24" s="15" t="s">
        <v>120</v>
      </c>
      <c r="C24" s="19" t="s">
        <v>166</v>
      </c>
      <c r="D24" s="17" t="s">
        <v>167</v>
      </c>
      <c r="E24" s="8">
        <v>250</v>
      </c>
      <c r="F24" s="16"/>
      <c r="G24" s="16">
        <v>2</v>
      </c>
      <c r="H24" s="16"/>
      <c r="I24" s="16"/>
      <c r="J24" s="16"/>
      <c r="K24" s="16"/>
      <c r="L24" s="16"/>
      <c r="M24" s="16"/>
      <c r="N24" s="16"/>
      <c r="O24" s="16">
        <v>1</v>
      </c>
      <c r="P24" s="8">
        <f t="shared" si="0"/>
        <v>250</v>
      </c>
    </row>
    <row r="25" s="1" customFormat="1" ht="18" customHeight="1" spans="1:16">
      <c r="A25" s="8">
        <v>22</v>
      </c>
      <c r="B25" s="15" t="s">
        <v>120</v>
      </c>
      <c r="C25" s="19" t="s">
        <v>166</v>
      </c>
      <c r="D25" s="17" t="s">
        <v>168</v>
      </c>
      <c r="E25" s="8">
        <v>100</v>
      </c>
      <c r="F25" s="16">
        <v>1</v>
      </c>
      <c r="G25" s="16"/>
      <c r="H25" s="16"/>
      <c r="I25" s="16"/>
      <c r="J25" s="16"/>
      <c r="K25" s="16"/>
      <c r="L25" s="16"/>
      <c r="M25" s="16"/>
      <c r="N25" s="16"/>
      <c r="O25" s="16">
        <v>1</v>
      </c>
      <c r="P25" s="8">
        <f t="shared" si="0"/>
        <v>100</v>
      </c>
    </row>
    <row r="26" s="1" customFormat="1" ht="18" customHeight="1" spans="1:16">
      <c r="A26" s="8">
        <v>23</v>
      </c>
      <c r="B26" s="15" t="s">
        <v>120</v>
      </c>
      <c r="C26" s="19" t="s">
        <v>166</v>
      </c>
      <c r="D26" s="17" t="s">
        <v>169</v>
      </c>
      <c r="E26" s="8">
        <v>560</v>
      </c>
      <c r="F26" s="16"/>
      <c r="G26" s="16">
        <v>3</v>
      </c>
      <c r="H26" s="16">
        <v>3</v>
      </c>
      <c r="I26" s="16"/>
      <c r="J26" s="16"/>
      <c r="K26" s="16"/>
      <c r="L26" s="16">
        <v>1</v>
      </c>
      <c r="M26" s="16">
        <v>1</v>
      </c>
      <c r="N26" s="16">
        <v>1</v>
      </c>
      <c r="O26" s="16">
        <v>1</v>
      </c>
      <c r="P26" s="8">
        <f t="shared" si="0"/>
        <v>560</v>
      </c>
    </row>
    <row r="27" s="1" customFormat="1" ht="18" customHeight="1" spans="1:16">
      <c r="A27" s="8">
        <v>24</v>
      </c>
      <c r="B27" s="15" t="s">
        <v>120</v>
      </c>
      <c r="C27" s="17" t="s">
        <v>121</v>
      </c>
      <c r="D27" s="17" t="s">
        <v>170</v>
      </c>
      <c r="E27" s="8">
        <v>50</v>
      </c>
      <c r="F27" s="16"/>
      <c r="G27" s="16"/>
      <c r="H27" s="16"/>
      <c r="I27" s="16"/>
      <c r="J27" s="16"/>
      <c r="K27" s="16"/>
      <c r="L27" s="16"/>
      <c r="M27" s="16"/>
      <c r="N27" s="16"/>
      <c r="O27" s="16">
        <v>1</v>
      </c>
      <c r="P27" s="8">
        <f t="shared" si="0"/>
        <v>50</v>
      </c>
    </row>
    <row r="28" s="1" customFormat="1" ht="18" customHeight="1" spans="1:16">
      <c r="A28" s="8">
        <v>25</v>
      </c>
      <c r="B28" s="15" t="s">
        <v>120</v>
      </c>
      <c r="C28" s="17" t="s">
        <v>121</v>
      </c>
      <c r="D28" s="17" t="s">
        <v>122</v>
      </c>
      <c r="E28" s="8">
        <v>400</v>
      </c>
      <c r="F28" s="16"/>
      <c r="G28" s="16">
        <v>3</v>
      </c>
      <c r="H28" s="16"/>
      <c r="I28" s="16">
        <v>1</v>
      </c>
      <c r="J28" s="16"/>
      <c r="K28" s="16"/>
      <c r="L28" s="16"/>
      <c r="M28" s="16"/>
      <c r="N28" s="16"/>
      <c r="O28" s="16">
        <v>1</v>
      </c>
      <c r="P28" s="8">
        <f t="shared" si="0"/>
        <v>400</v>
      </c>
    </row>
    <row r="29" s="1" customFormat="1" ht="18" customHeight="1" spans="1:16">
      <c r="A29" s="8">
        <v>26</v>
      </c>
      <c r="B29" s="15" t="s">
        <v>120</v>
      </c>
      <c r="C29" s="17" t="s">
        <v>121</v>
      </c>
      <c r="D29" s="17" t="s">
        <v>171</v>
      </c>
      <c r="E29" s="8">
        <v>380</v>
      </c>
      <c r="F29" s="16"/>
      <c r="G29" s="16">
        <v>2</v>
      </c>
      <c r="H29" s="16">
        <v>4</v>
      </c>
      <c r="I29" s="16"/>
      <c r="J29" s="16"/>
      <c r="K29" s="16"/>
      <c r="L29" s="16">
        <v>1</v>
      </c>
      <c r="M29" s="16"/>
      <c r="N29" s="16"/>
      <c r="O29" s="16">
        <v>1</v>
      </c>
      <c r="P29" s="8">
        <f t="shared" si="0"/>
        <v>380</v>
      </c>
    </row>
    <row r="30" s="1" customFormat="1" ht="18" customHeight="1" spans="1:16">
      <c r="A30" s="8">
        <v>27</v>
      </c>
      <c r="B30" s="15" t="s">
        <v>120</v>
      </c>
      <c r="C30" s="17" t="s">
        <v>121</v>
      </c>
      <c r="D30" s="17" t="s">
        <v>172</v>
      </c>
      <c r="E30" s="8">
        <v>150</v>
      </c>
      <c r="F30" s="16"/>
      <c r="G30" s="16">
        <v>1</v>
      </c>
      <c r="H30" s="16"/>
      <c r="I30" s="16"/>
      <c r="J30" s="16"/>
      <c r="K30" s="16"/>
      <c r="L30" s="16"/>
      <c r="M30" s="16"/>
      <c r="N30" s="16"/>
      <c r="O30" s="16">
        <v>1</v>
      </c>
      <c r="P30" s="8">
        <f t="shared" si="0"/>
        <v>150</v>
      </c>
    </row>
    <row r="31" s="1" customFormat="1" ht="18" customHeight="1" spans="1:16">
      <c r="A31" s="8">
        <v>28</v>
      </c>
      <c r="B31" s="15" t="s">
        <v>120</v>
      </c>
      <c r="C31" s="17" t="s">
        <v>121</v>
      </c>
      <c r="D31" s="17" t="s">
        <v>173</v>
      </c>
      <c r="E31" s="8">
        <v>200</v>
      </c>
      <c r="F31" s="16"/>
      <c r="G31" s="16">
        <v>2</v>
      </c>
      <c r="H31" s="16"/>
      <c r="I31" s="16"/>
      <c r="J31" s="16"/>
      <c r="K31" s="16"/>
      <c r="L31" s="16"/>
      <c r="M31" s="16"/>
      <c r="N31" s="16"/>
      <c r="O31" s="16"/>
      <c r="P31" s="8">
        <f t="shared" si="0"/>
        <v>200</v>
      </c>
    </row>
    <row r="32" s="1" customFormat="1" ht="18" customHeight="1" spans="1:16">
      <c r="A32" s="8">
        <v>29</v>
      </c>
      <c r="B32" s="15" t="s">
        <v>120</v>
      </c>
      <c r="C32" s="17" t="s">
        <v>121</v>
      </c>
      <c r="D32" s="17" t="s">
        <v>174</v>
      </c>
      <c r="E32" s="8">
        <v>200</v>
      </c>
      <c r="F32" s="16"/>
      <c r="G32" s="16">
        <v>2</v>
      </c>
      <c r="H32" s="16"/>
      <c r="I32" s="16"/>
      <c r="J32" s="16"/>
      <c r="K32" s="16"/>
      <c r="L32" s="16"/>
      <c r="M32" s="16"/>
      <c r="N32" s="16"/>
      <c r="O32" s="16"/>
      <c r="P32" s="8">
        <f t="shared" si="0"/>
        <v>200</v>
      </c>
    </row>
    <row r="33" s="1" customFormat="1" ht="18" customHeight="1" spans="1:16">
      <c r="A33" s="8">
        <v>30</v>
      </c>
      <c r="B33" s="15" t="s">
        <v>120</v>
      </c>
      <c r="C33" s="17" t="s">
        <v>175</v>
      </c>
      <c r="D33" s="17" t="s">
        <v>176</v>
      </c>
      <c r="E33" s="8">
        <v>200</v>
      </c>
      <c r="F33" s="16"/>
      <c r="G33" s="16">
        <v>2</v>
      </c>
      <c r="H33" s="16"/>
      <c r="I33" s="16"/>
      <c r="J33" s="16"/>
      <c r="K33" s="16"/>
      <c r="L33" s="16"/>
      <c r="M33" s="16"/>
      <c r="N33" s="16"/>
      <c r="O33" s="16"/>
      <c r="P33" s="8">
        <f t="shared" si="0"/>
        <v>200</v>
      </c>
    </row>
    <row r="34" s="1" customFormat="1" ht="18" customHeight="1" spans="1:16">
      <c r="A34" s="8">
        <v>31</v>
      </c>
      <c r="B34" s="15" t="s">
        <v>120</v>
      </c>
      <c r="C34" s="17" t="s">
        <v>175</v>
      </c>
      <c r="D34" s="17" t="s">
        <v>177</v>
      </c>
      <c r="E34" s="8">
        <v>300</v>
      </c>
      <c r="F34" s="16"/>
      <c r="G34" s="16">
        <v>3</v>
      </c>
      <c r="H34" s="16"/>
      <c r="I34" s="16"/>
      <c r="J34" s="16"/>
      <c r="K34" s="16"/>
      <c r="L34" s="16"/>
      <c r="M34" s="16"/>
      <c r="N34" s="16"/>
      <c r="O34" s="16"/>
      <c r="P34" s="8">
        <f t="shared" si="0"/>
        <v>300</v>
      </c>
    </row>
    <row r="35" s="1" customFormat="1" ht="18" customHeight="1" spans="1:16">
      <c r="A35" s="8">
        <v>32</v>
      </c>
      <c r="B35" s="15" t="s">
        <v>120</v>
      </c>
      <c r="C35" s="17" t="s">
        <v>175</v>
      </c>
      <c r="D35" s="17" t="s">
        <v>178</v>
      </c>
      <c r="E35" s="8">
        <v>400</v>
      </c>
      <c r="F35" s="16">
        <v>1</v>
      </c>
      <c r="G35" s="16">
        <v>3</v>
      </c>
      <c r="H35" s="16"/>
      <c r="I35" s="16"/>
      <c r="J35" s="16"/>
      <c r="K35" s="16">
        <v>1</v>
      </c>
      <c r="L35" s="18"/>
      <c r="M35" s="16"/>
      <c r="N35" s="16"/>
      <c r="O35" s="16"/>
      <c r="P35" s="8">
        <f t="shared" si="0"/>
        <v>400</v>
      </c>
    </row>
    <row r="36" s="1" customFormat="1" ht="18" customHeight="1" spans="1:16">
      <c r="A36" s="8">
        <v>33</v>
      </c>
      <c r="B36" s="15" t="s">
        <v>120</v>
      </c>
      <c r="C36" s="17" t="s">
        <v>175</v>
      </c>
      <c r="D36" s="17" t="s">
        <v>179</v>
      </c>
      <c r="E36" s="8">
        <v>50</v>
      </c>
      <c r="F36" s="16"/>
      <c r="G36" s="16"/>
      <c r="H36" s="16"/>
      <c r="I36" s="16"/>
      <c r="J36" s="16"/>
      <c r="K36" s="16">
        <v>1</v>
      </c>
      <c r="L36" s="18"/>
      <c r="M36" s="16"/>
      <c r="N36" s="16"/>
      <c r="O36" s="16"/>
      <c r="P36" s="8">
        <f t="shared" si="0"/>
        <v>50</v>
      </c>
    </row>
    <row r="37" s="1" customFormat="1" ht="18" customHeight="1" spans="1:16">
      <c r="A37" s="8">
        <v>34</v>
      </c>
      <c r="B37" s="15" t="s">
        <v>120</v>
      </c>
      <c r="C37" s="7" t="s">
        <v>127</v>
      </c>
      <c r="D37" s="7" t="s">
        <v>180</v>
      </c>
      <c r="E37" s="8">
        <v>430</v>
      </c>
      <c r="F37" s="16"/>
      <c r="G37" s="16">
        <v>3</v>
      </c>
      <c r="H37" s="16">
        <v>4</v>
      </c>
      <c r="I37" s="16">
        <v>1</v>
      </c>
      <c r="J37" s="16"/>
      <c r="K37" s="16"/>
      <c r="L37" s="16"/>
      <c r="M37" s="16"/>
      <c r="N37" s="16"/>
      <c r="O37" s="16"/>
      <c r="P37" s="8">
        <f t="shared" si="0"/>
        <v>430</v>
      </c>
    </row>
    <row r="38" s="1" customFormat="1" ht="18" customHeight="1" spans="1:16">
      <c r="A38" s="8">
        <v>35</v>
      </c>
      <c r="B38" s="15" t="s">
        <v>120</v>
      </c>
      <c r="C38" s="7" t="s">
        <v>127</v>
      </c>
      <c r="D38" s="7" t="s">
        <v>128</v>
      </c>
      <c r="E38" s="8">
        <v>300</v>
      </c>
      <c r="F38" s="16"/>
      <c r="G38" s="16">
        <v>3</v>
      </c>
      <c r="H38" s="16"/>
      <c r="I38" s="16"/>
      <c r="J38" s="16"/>
      <c r="K38" s="16"/>
      <c r="L38" s="16"/>
      <c r="M38" s="16"/>
      <c r="N38" s="16"/>
      <c r="O38" s="16"/>
      <c r="P38" s="8">
        <f t="shared" si="0"/>
        <v>300</v>
      </c>
    </row>
    <row r="39" s="1" customFormat="1" ht="18" customHeight="1" spans="1:16">
      <c r="A39" s="8">
        <v>36</v>
      </c>
      <c r="B39" s="15" t="s">
        <v>120</v>
      </c>
      <c r="C39" s="7" t="s">
        <v>127</v>
      </c>
      <c r="D39" s="7" t="s">
        <v>181</v>
      </c>
      <c r="E39" s="8">
        <v>300</v>
      </c>
      <c r="F39" s="16"/>
      <c r="G39" s="16">
        <v>3</v>
      </c>
      <c r="H39" s="16"/>
      <c r="I39" s="16"/>
      <c r="J39" s="16"/>
      <c r="K39" s="16"/>
      <c r="L39" s="16"/>
      <c r="M39" s="16"/>
      <c r="N39" s="16"/>
      <c r="O39" s="16"/>
      <c r="P39" s="8">
        <f t="shared" si="0"/>
        <v>300</v>
      </c>
    </row>
    <row r="40" s="1" customFormat="1" ht="18" customHeight="1" spans="1:16">
      <c r="A40" s="8">
        <v>37</v>
      </c>
      <c r="B40" s="15" t="s">
        <v>120</v>
      </c>
      <c r="C40" s="7" t="s">
        <v>182</v>
      </c>
      <c r="D40" s="7" t="s">
        <v>183</v>
      </c>
      <c r="E40" s="8">
        <v>350</v>
      </c>
      <c r="F40" s="16"/>
      <c r="G40" s="16">
        <v>3</v>
      </c>
      <c r="H40" s="16"/>
      <c r="I40" s="16"/>
      <c r="J40" s="16"/>
      <c r="K40" s="16">
        <v>1</v>
      </c>
      <c r="L40" s="18"/>
      <c r="M40" s="16"/>
      <c r="N40" s="16"/>
      <c r="O40" s="16"/>
      <c r="P40" s="8">
        <f t="shared" si="0"/>
        <v>350</v>
      </c>
    </row>
    <row r="41" s="1" customFormat="1" ht="18" customHeight="1" spans="1:16">
      <c r="A41" s="8">
        <v>38</v>
      </c>
      <c r="B41" s="15" t="s">
        <v>120</v>
      </c>
      <c r="C41" s="7" t="s">
        <v>182</v>
      </c>
      <c r="D41" s="7" t="s">
        <v>184</v>
      </c>
      <c r="E41" s="8">
        <v>50</v>
      </c>
      <c r="F41" s="16"/>
      <c r="G41" s="16"/>
      <c r="H41" s="16"/>
      <c r="I41" s="16"/>
      <c r="J41" s="16"/>
      <c r="K41" s="16">
        <v>1</v>
      </c>
      <c r="L41" s="18"/>
      <c r="M41" s="16"/>
      <c r="N41" s="16"/>
      <c r="O41" s="16"/>
      <c r="P41" s="8">
        <f t="shared" si="0"/>
        <v>50</v>
      </c>
    </row>
    <row r="42" s="1" customFormat="1" ht="18" customHeight="1" spans="1:16">
      <c r="A42" s="8">
        <v>39</v>
      </c>
      <c r="B42" s="15" t="s">
        <v>120</v>
      </c>
      <c r="C42" s="7" t="s">
        <v>185</v>
      </c>
      <c r="D42" s="7" t="s">
        <v>186</v>
      </c>
      <c r="E42" s="8">
        <v>250</v>
      </c>
      <c r="F42" s="16">
        <v>1</v>
      </c>
      <c r="G42" s="16">
        <v>2</v>
      </c>
      <c r="H42" s="16"/>
      <c r="I42" s="16"/>
      <c r="J42" s="16"/>
      <c r="K42" s="16"/>
      <c r="L42" s="16"/>
      <c r="M42" s="16"/>
      <c r="N42" s="16"/>
      <c r="O42" s="16"/>
      <c r="P42" s="8">
        <f t="shared" si="0"/>
        <v>250</v>
      </c>
    </row>
    <row r="43" s="1" customFormat="1" ht="18" customHeight="1" spans="1:16">
      <c r="A43" s="8">
        <v>40</v>
      </c>
      <c r="B43" s="15" t="s">
        <v>120</v>
      </c>
      <c r="C43" s="7" t="s">
        <v>187</v>
      </c>
      <c r="D43" s="7" t="s">
        <v>188</v>
      </c>
      <c r="E43" s="8">
        <v>250</v>
      </c>
      <c r="F43" s="16">
        <v>1</v>
      </c>
      <c r="G43" s="16">
        <v>2</v>
      </c>
      <c r="H43" s="16"/>
      <c r="I43" s="16"/>
      <c r="J43" s="16"/>
      <c r="K43" s="16"/>
      <c r="L43" s="16"/>
      <c r="M43" s="16"/>
      <c r="N43" s="16"/>
      <c r="O43" s="16"/>
      <c r="P43" s="8">
        <f t="shared" si="0"/>
        <v>250</v>
      </c>
    </row>
    <row r="44" s="1" customFormat="1" ht="18" customHeight="1" spans="1:16">
      <c r="A44" s="8">
        <v>41</v>
      </c>
      <c r="B44" s="15" t="s">
        <v>120</v>
      </c>
      <c r="C44" s="7" t="s">
        <v>189</v>
      </c>
      <c r="D44" s="7" t="s">
        <v>190</v>
      </c>
      <c r="E44" s="8">
        <v>250</v>
      </c>
      <c r="F44" s="16">
        <v>1</v>
      </c>
      <c r="G44" s="16">
        <v>2</v>
      </c>
      <c r="H44" s="16"/>
      <c r="I44" s="16"/>
      <c r="J44" s="16"/>
      <c r="K44" s="16"/>
      <c r="L44" s="16"/>
      <c r="M44" s="16"/>
      <c r="N44" s="16"/>
      <c r="O44" s="16"/>
      <c r="P44" s="8">
        <f t="shared" si="0"/>
        <v>250</v>
      </c>
    </row>
    <row r="45" s="1" customFormat="1" ht="18" customHeight="1" spans="1:16">
      <c r="A45" s="8">
        <v>42</v>
      </c>
      <c r="B45" s="15" t="s">
        <v>120</v>
      </c>
      <c r="C45" s="17" t="s">
        <v>191</v>
      </c>
      <c r="D45" s="21" t="s">
        <v>192</v>
      </c>
      <c r="E45" s="8">
        <v>50</v>
      </c>
      <c r="F45" s="16">
        <v>1</v>
      </c>
      <c r="G45" s="16"/>
      <c r="H45" s="16"/>
      <c r="I45" s="16"/>
      <c r="J45" s="16"/>
      <c r="K45" s="16"/>
      <c r="L45" s="16"/>
      <c r="M45" s="16"/>
      <c r="N45" s="16"/>
      <c r="O45" s="16"/>
      <c r="P45" s="8">
        <f t="shared" si="0"/>
        <v>50</v>
      </c>
    </row>
    <row r="46" s="2" customFormat="1" ht="18" customHeight="1" spans="1:16">
      <c r="A46" s="11" t="s">
        <v>82</v>
      </c>
      <c r="B46" s="5"/>
      <c r="C46" s="5"/>
      <c r="D46" s="5"/>
      <c r="E46" s="12">
        <v>10030</v>
      </c>
      <c r="F46" s="22">
        <f>SUM(F4:F45)</f>
        <v>9</v>
      </c>
      <c r="G46" s="22">
        <f t="shared" ref="G46:P46" si="1">SUM(G4:G45)</f>
        <v>74</v>
      </c>
      <c r="H46" s="22">
        <f t="shared" si="1"/>
        <v>11</v>
      </c>
      <c r="I46" s="22">
        <f t="shared" si="1"/>
        <v>3</v>
      </c>
      <c r="J46" s="22">
        <f t="shared" si="1"/>
        <v>2</v>
      </c>
      <c r="K46" s="22">
        <f t="shared" si="1"/>
        <v>5</v>
      </c>
      <c r="L46" s="22">
        <f t="shared" si="1"/>
        <v>6</v>
      </c>
      <c r="M46" s="22">
        <f t="shared" si="1"/>
        <v>2</v>
      </c>
      <c r="N46" s="22">
        <f t="shared" si="1"/>
        <v>3</v>
      </c>
      <c r="O46" s="22">
        <f t="shared" si="1"/>
        <v>19</v>
      </c>
      <c r="P46" s="12">
        <f t="shared" si="1"/>
        <v>10030</v>
      </c>
    </row>
  </sheetData>
  <mergeCells count="3">
    <mergeCell ref="A1:P1"/>
    <mergeCell ref="F2:P2"/>
    <mergeCell ref="A46:D46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view="pageBreakPreview" zoomScaleNormal="100" workbookViewId="0">
      <pane ySplit="3" topLeftCell="A12" activePane="bottomLeft" state="frozen"/>
      <selection/>
      <selection pane="bottomLeft" activeCell="T9" sqref="T9"/>
    </sheetView>
  </sheetViews>
  <sheetFormatPr defaultColWidth="9" defaultRowHeight="12.75"/>
  <cols>
    <col min="1" max="1" width="5.25" style="1" customWidth="1"/>
    <col min="2" max="3" width="7" style="1" customWidth="1"/>
    <col min="4" max="5" width="9.375" style="1" customWidth="1"/>
    <col min="6" max="6" width="7.375" style="1" customWidth="1"/>
    <col min="7" max="7" width="7.75" style="1" customWidth="1"/>
    <col min="8" max="8" width="7.125" style="1" customWidth="1"/>
    <col min="9" max="9" width="8.125" style="1" customWidth="1"/>
    <col min="10" max="10" width="5.375" style="1" customWidth="1"/>
    <col min="11" max="11" width="8" style="1" customWidth="1"/>
    <col min="12" max="12" width="8.375" style="1" customWidth="1"/>
    <col min="13" max="13" width="10.125" style="1" customWidth="1"/>
    <col min="14" max="14" width="8.875" style="1" customWidth="1"/>
    <col min="15" max="16" width="9.25" style="1" customWidth="1"/>
    <col min="17" max="17" width="8.75" style="1" customWidth="1"/>
    <col min="18" max="16384" width="9" style="1"/>
  </cols>
  <sheetData>
    <row r="1" s="1" customFormat="1" ht="32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="1" customFormat="1" ht="24" customHeight="1" spans="1:17">
      <c r="A2" s="4" t="s">
        <v>1</v>
      </c>
      <c r="B2" s="4" t="s">
        <v>2</v>
      </c>
      <c r="C2" s="4" t="s">
        <v>3</v>
      </c>
      <c r="D2" s="4" t="s">
        <v>4</v>
      </c>
      <c r="E2" s="5"/>
      <c r="F2" s="6" t="s">
        <v>193</v>
      </c>
      <c r="G2" s="5"/>
      <c r="H2" s="5"/>
      <c r="I2" s="5"/>
      <c r="J2" s="5"/>
      <c r="K2" s="5"/>
      <c r="L2" s="5"/>
      <c r="M2" s="5"/>
      <c r="N2" s="5"/>
      <c r="O2" s="5"/>
      <c r="P2" s="5"/>
      <c r="Q2" s="13"/>
    </row>
    <row r="3" s="1" customFormat="1" ht="33" customHeight="1" spans="1:17">
      <c r="A3" s="4"/>
      <c r="B3" s="4"/>
      <c r="C3" s="4"/>
      <c r="D3" s="4"/>
      <c r="E3" s="4" t="s">
        <v>132</v>
      </c>
      <c r="F3" s="7" t="s">
        <v>194</v>
      </c>
      <c r="G3" s="7" t="s">
        <v>195</v>
      </c>
      <c r="H3" s="7" t="s">
        <v>196</v>
      </c>
      <c r="I3" s="7" t="s">
        <v>197</v>
      </c>
      <c r="J3" s="7" t="s">
        <v>198</v>
      </c>
      <c r="K3" s="7" t="s">
        <v>199</v>
      </c>
      <c r="L3" s="7" t="s">
        <v>200</v>
      </c>
      <c r="M3" s="7" t="s">
        <v>201</v>
      </c>
      <c r="N3" s="7" t="s">
        <v>202</v>
      </c>
      <c r="O3" s="7" t="s">
        <v>203</v>
      </c>
      <c r="P3" s="7" t="s">
        <v>204</v>
      </c>
      <c r="Q3" s="4" t="s">
        <v>11</v>
      </c>
    </row>
    <row r="4" s="1" customFormat="1" ht="21" customHeight="1" spans="1:17">
      <c r="A4" s="8">
        <v>1</v>
      </c>
      <c r="B4" s="9" t="s">
        <v>205</v>
      </c>
      <c r="C4" s="9" t="s">
        <v>31</v>
      </c>
      <c r="D4" s="9" t="s">
        <v>32</v>
      </c>
      <c r="E4" s="9">
        <v>90</v>
      </c>
      <c r="F4" s="10">
        <v>100</v>
      </c>
      <c r="G4" s="10"/>
      <c r="H4" s="10"/>
      <c r="I4" s="10">
        <v>1</v>
      </c>
      <c r="J4" s="10">
        <v>1</v>
      </c>
      <c r="K4" s="10"/>
      <c r="L4" s="10"/>
      <c r="M4" s="10"/>
      <c r="N4" s="10"/>
      <c r="O4" s="10"/>
      <c r="P4" s="10"/>
      <c r="Q4" s="8">
        <f>F4*8000/10000+G4*0.2+H4/1000*30+K4*5+L4*5+M4*10+N4*10+O4*5+P4*5+I4*5+J4*5</f>
        <v>90</v>
      </c>
    </row>
    <row r="5" s="1" customFormat="1" ht="18" customHeight="1" spans="1:17">
      <c r="A5" s="8">
        <v>2</v>
      </c>
      <c r="B5" s="9" t="s">
        <v>205</v>
      </c>
      <c r="C5" s="9" t="s">
        <v>31</v>
      </c>
      <c r="D5" s="9" t="s">
        <v>33</v>
      </c>
      <c r="E5" s="9">
        <v>5</v>
      </c>
      <c r="F5" s="10"/>
      <c r="G5" s="10"/>
      <c r="H5" s="10"/>
      <c r="I5" s="10">
        <v>1</v>
      </c>
      <c r="J5" s="10"/>
      <c r="K5" s="10"/>
      <c r="L5" s="10"/>
      <c r="M5" s="10"/>
      <c r="N5" s="10"/>
      <c r="O5" s="10"/>
      <c r="P5" s="10"/>
      <c r="Q5" s="8">
        <f t="shared" ref="Q5:Q35" si="0">F5*8000/10000+G5*0.2+H5/1000*30+K5*5+L5*5+M5*10+N5*10+O5*5+P5*5+I5*5+J5*5</f>
        <v>5</v>
      </c>
    </row>
    <row r="6" s="1" customFormat="1" ht="18" customHeight="1" spans="1:17">
      <c r="A6" s="8">
        <v>3</v>
      </c>
      <c r="B6" s="9" t="s">
        <v>205</v>
      </c>
      <c r="C6" s="9" t="s">
        <v>31</v>
      </c>
      <c r="D6" s="9" t="s">
        <v>35</v>
      </c>
      <c r="E6" s="9">
        <v>5</v>
      </c>
      <c r="F6" s="10"/>
      <c r="G6" s="10"/>
      <c r="H6" s="10"/>
      <c r="I6" s="10">
        <v>1</v>
      </c>
      <c r="J6" s="10"/>
      <c r="K6" s="10"/>
      <c r="L6" s="10"/>
      <c r="M6" s="10"/>
      <c r="N6" s="10"/>
      <c r="O6" s="10"/>
      <c r="P6" s="10"/>
      <c r="Q6" s="8">
        <f t="shared" si="0"/>
        <v>5</v>
      </c>
    </row>
    <row r="7" s="1" customFormat="1" ht="18" customHeight="1" spans="1:17">
      <c r="A7" s="8">
        <v>4</v>
      </c>
      <c r="B7" s="9" t="s">
        <v>205</v>
      </c>
      <c r="C7" s="9" t="s">
        <v>31</v>
      </c>
      <c r="D7" s="9" t="s">
        <v>37</v>
      </c>
      <c r="E7" s="9">
        <v>5</v>
      </c>
      <c r="F7" s="10"/>
      <c r="G7" s="10"/>
      <c r="H7" s="10"/>
      <c r="I7" s="10">
        <v>1</v>
      </c>
      <c r="J7" s="10"/>
      <c r="K7" s="10"/>
      <c r="L7" s="10"/>
      <c r="M7" s="10"/>
      <c r="N7" s="10"/>
      <c r="O7" s="10"/>
      <c r="P7" s="10"/>
      <c r="Q7" s="8">
        <f t="shared" si="0"/>
        <v>5</v>
      </c>
    </row>
    <row r="8" s="1" customFormat="1" ht="18" customHeight="1" spans="1:17">
      <c r="A8" s="8">
        <v>5</v>
      </c>
      <c r="B8" s="9" t="s">
        <v>205</v>
      </c>
      <c r="C8" s="9" t="s">
        <v>31</v>
      </c>
      <c r="D8" s="9" t="s">
        <v>39</v>
      </c>
      <c r="E8" s="9">
        <v>5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>
        <v>1</v>
      </c>
      <c r="Q8" s="8">
        <f t="shared" si="0"/>
        <v>5</v>
      </c>
    </row>
    <row r="9" s="1" customFormat="1" ht="27" customHeight="1" spans="1:17">
      <c r="A9" s="8">
        <v>6</v>
      </c>
      <c r="B9" s="9" t="s">
        <v>205</v>
      </c>
      <c r="C9" s="9" t="s">
        <v>31</v>
      </c>
      <c r="D9" s="9" t="s">
        <v>40</v>
      </c>
      <c r="E9" s="9">
        <v>5</v>
      </c>
      <c r="F9" s="10"/>
      <c r="G9" s="10"/>
      <c r="H9" s="10"/>
      <c r="I9" s="10">
        <v>1</v>
      </c>
      <c r="J9" s="10"/>
      <c r="K9" s="10"/>
      <c r="L9" s="10"/>
      <c r="M9" s="10"/>
      <c r="N9" s="10"/>
      <c r="O9" s="10"/>
      <c r="P9" s="10"/>
      <c r="Q9" s="8">
        <f t="shared" si="0"/>
        <v>5</v>
      </c>
    </row>
    <row r="10" s="1" customFormat="1" ht="18" customHeight="1" spans="1:17">
      <c r="A10" s="8">
        <v>7</v>
      </c>
      <c r="B10" s="9" t="s">
        <v>205</v>
      </c>
      <c r="C10" s="9" t="s">
        <v>31</v>
      </c>
      <c r="D10" s="9" t="s">
        <v>42</v>
      </c>
      <c r="E10" s="9">
        <v>5</v>
      </c>
      <c r="F10" s="10"/>
      <c r="G10" s="10"/>
      <c r="H10" s="10"/>
      <c r="I10" s="10">
        <v>1</v>
      </c>
      <c r="J10" s="10"/>
      <c r="K10" s="10"/>
      <c r="L10" s="10"/>
      <c r="M10" s="10"/>
      <c r="N10" s="10"/>
      <c r="O10" s="10"/>
      <c r="P10" s="10"/>
      <c r="Q10" s="8">
        <f t="shared" si="0"/>
        <v>5</v>
      </c>
    </row>
    <row r="11" s="1" customFormat="1" ht="18" customHeight="1" spans="1:17">
      <c r="A11" s="8">
        <v>8</v>
      </c>
      <c r="B11" s="9" t="s">
        <v>205</v>
      </c>
      <c r="C11" s="9" t="s">
        <v>31</v>
      </c>
      <c r="D11" s="9" t="s">
        <v>43</v>
      </c>
      <c r="E11" s="9">
        <v>10</v>
      </c>
      <c r="F11" s="10"/>
      <c r="G11" s="10"/>
      <c r="H11" s="10"/>
      <c r="I11" s="10">
        <v>1</v>
      </c>
      <c r="J11" s="10"/>
      <c r="K11" s="10"/>
      <c r="L11" s="10">
        <v>1</v>
      </c>
      <c r="M11" s="10"/>
      <c r="N11" s="10"/>
      <c r="O11" s="10"/>
      <c r="P11" s="10"/>
      <c r="Q11" s="8">
        <f t="shared" si="0"/>
        <v>10</v>
      </c>
    </row>
    <row r="12" s="1" customFormat="1" ht="18" customHeight="1" spans="1:17">
      <c r="A12" s="8">
        <v>9</v>
      </c>
      <c r="B12" s="9" t="s">
        <v>205</v>
      </c>
      <c r="C12" s="9" t="s">
        <v>31</v>
      </c>
      <c r="D12" s="9" t="s">
        <v>45</v>
      </c>
      <c r="E12" s="9">
        <v>10</v>
      </c>
      <c r="F12" s="10"/>
      <c r="G12" s="10"/>
      <c r="H12" s="10"/>
      <c r="I12" s="10">
        <v>1</v>
      </c>
      <c r="J12" s="10"/>
      <c r="K12" s="10">
        <v>1</v>
      </c>
      <c r="L12" s="10"/>
      <c r="M12" s="10"/>
      <c r="N12" s="10"/>
      <c r="O12" s="10"/>
      <c r="P12" s="10"/>
      <c r="Q12" s="8">
        <f t="shared" si="0"/>
        <v>10</v>
      </c>
    </row>
    <row r="13" s="1" customFormat="1" ht="18" customHeight="1" spans="1:17">
      <c r="A13" s="8">
        <v>10</v>
      </c>
      <c r="B13" s="9" t="s">
        <v>205</v>
      </c>
      <c r="C13" s="9" t="s">
        <v>19</v>
      </c>
      <c r="D13" s="9" t="s">
        <v>20</v>
      </c>
      <c r="E13" s="9">
        <v>10</v>
      </c>
      <c r="F13" s="10"/>
      <c r="G13" s="10"/>
      <c r="H13" s="10"/>
      <c r="I13" s="10">
        <v>1</v>
      </c>
      <c r="J13" s="10">
        <v>1</v>
      </c>
      <c r="K13" s="10"/>
      <c r="L13" s="10"/>
      <c r="M13" s="10"/>
      <c r="N13" s="10"/>
      <c r="O13" s="10"/>
      <c r="P13" s="10"/>
      <c r="Q13" s="8">
        <f t="shared" si="0"/>
        <v>10</v>
      </c>
    </row>
    <row r="14" s="1" customFormat="1" ht="18" customHeight="1" spans="1:17">
      <c r="A14" s="8">
        <v>11</v>
      </c>
      <c r="B14" s="9" t="s">
        <v>205</v>
      </c>
      <c r="C14" s="9" t="s">
        <v>19</v>
      </c>
      <c r="D14" s="9" t="s">
        <v>23</v>
      </c>
      <c r="E14" s="9">
        <v>65</v>
      </c>
      <c r="F14" s="10"/>
      <c r="G14" s="10"/>
      <c r="H14" s="10">
        <v>2000</v>
      </c>
      <c r="I14" s="10">
        <v>1</v>
      </c>
      <c r="J14" s="10"/>
      <c r="K14" s="10"/>
      <c r="L14" s="10"/>
      <c r="M14" s="10"/>
      <c r="N14" s="10"/>
      <c r="O14" s="10"/>
      <c r="P14" s="10"/>
      <c r="Q14" s="8">
        <f t="shared" si="0"/>
        <v>65</v>
      </c>
    </row>
    <row r="15" s="1" customFormat="1" ht="18" customHeight="1" spans="1:17">
      <c r="A15" s="8">
        <v>12</v>
      </c>
      <c r="B15" s="9" t="s">
        <v>205</v>
      </c>
      <c r="C15" s="9" t="s">
        <v>19</v>
      </c>
      <c r="D15" s="9" t="s">
        <v>25</v>
      </c>
      <c r="E15" s="9">
        <v>105</v>
      </c>
      <c r="F15" s="10"/>
      <c r="G15" s="10">
        <v>500</v>
      </c>
      <c r="H15" s="10"/>
      <c r="I15" s="10">
        <v>1</v>
      </c>
      <c r="J15" s="10"/>
      <c r="K15" s="10"/>
      <c r="L15" s="10"/>
      <c r="M15" s="10"/>
      <c r="N15" s="10"/>
      <c r="O15" s="10"/>
      <c r="P15" s="10"/>
      <c r="Q15" s="8">
        <f t="shared" si="0"/>
        <v>105</v>
      </c>
    </row>
    <row r="16" s="1" customFormat="1" ht="18" customHeight="1" spans="1:17">
      <c r="A16" s="8">
        <v>13</v>
      </c>
      <c r="B16" s="9" t="s">
        <v>205</v>
      </c>
      <c r="C16" s="9" t="s">
        <v>19</v>
      </c>
      <c r="D16" s="9" t="s">
        <v>27</v>
      </c>
      <c r="E16" s="9">
        <v>5</v>
      </c>
      <c r="F16" s="10"/>
      <c r="G16" s="10"/>
      <c r="H16" s="10"/>
      <c r="I16" s="10">
        <v>1</v>
      </c>
      <c r="J16" s="10"/>
      <c r="K16" s="10"/>
      <c r="L16" s="10"/>
      <c r="M16" s="10"/>
      <c r="N16" s="10"/>
      <c r="O16" s="10"/>
      <c r="P16" s="10"/>
      <c r="Q16" s="8">
        <f t="shared" si="0"/>
        <v>5</v>
      </c>
    </row>
    <row r="17" s="1" customFormat="1" ht="18" customHeight="1" spans="1:17">
      <c r="A17" s="8">
        <v>14</v>
      </c>
      <c r="B17" s="9" t="s">
        <v>205</v>
      </c>
      <c r="C17" s="9" t="s">
        <v>19</v>
      </c>
      <c r="D17" s="9" t="s">
        <v>29</v>
      </c>
      <c r="E17" s="9">
        <v>20</v>
      </c>
      <c r="F17" s="10"/>
      <c r="G17" s="10"/>
      <c r="H17" s="10"/>
      <c r="I17" s="10">
        <v>1</v>
      </c>
      <c r="J17" s="10">
        <v>1</v>
      </c>
      <c r="K17" s="10">
        <v>1</v>
      </c>
      <c r="L17" s="10"/>
      <c r="M17" s="10"/>
      <c r="N17" s="10"/>
      <c r="O17" s="10">
        <v>1</v>
      </c>
      <c r="P17" s="10"/>
      <c r="Q17" s="8">
        <f t="shared" si="0"/>
        <v>20</v>
      </c>
    </row>
    <row r="18" s="1" customFormat="1" ht="18" customHeight="1" spans="1:17">
      <c r="A18" s="8">
        <v>15</v>
      </c>
      <c r="B18" s="9" t="s">
        <v>205</v>
      </c>
      <c r="C18" s="9" t="s">
        <v>19</v>
      </c>
      <c r="D18" s="9" t="s">
        <v>21</v>
      </c>
      <c r="E18" s="9">
        <v>5</v>
      </c>
      <c r="F18" s="10"/>
      <c r="G18" s="10"/>
      <c r="H18" s="10"/>
      <c r="I18" s="10">
        <v>1</v>
      </c>
      <c r="J18" s="10"/>
      <c r="K18" s="10"/>
      <c r="L18" s="10"/>
      <c r="M18" s="10"/>
      <c r="N18" s="10"/>
      <c r="O18" s="10"/>
      <c r="P18" s="10"/>
      <c r="Q18" s="8">
        <f t="shared" si="0"/>
        <v>5</v>
      </c>
    </row>
    <row r="19" s="1" customFormat="1" ht="18" customHeight="1" spans="1:17">
      <c r="A19" s="8">
        <v>16</v>
      </c>
      <c r="B19" s="9" t="s">
        <v>205</v>
      </c>
      <c r="C19" s="9" t="s">
        <v>46</v>
      </c>
      <c r="D19" s="9" t="s">
        <v>48</v>
      </c>
      <c r="E19" s="9">
        <v>10</v>
      </c>
      <c r="F19" s="10"/>
      <c r="G19" s="10"/>
      <c r="H19" s="10"/>
      <c r="I19" s="10"/>
      <c r="J19" s="10"/>
      <c r="K19" s="10"/>
      <c r="L19" s="10"/>
      <c r="M19" s="10"/>
      <c r="N19" s="10">
        <v>1</v>
      </c>
      <c r="O19" s="10"/>
      <c r="P19" s="10"/>
      <c r="Q19" s="8">
        <f t="shared" si="0"/>
        <v>10</v>
      </c>
    </row>
    <row r="20" s="1" customFormat="1" ht="18" customHeight="1" spans="1:17">
      <c r="A20" s="8">
        <v>17</v>
      </c>
      <c r="B20" s="9" t="s">
        <v>205</v>
      </c>
      <c r="C20" s="9" t="s">
        <v>46</v>
      </c>
      <c r="D20" s="9" t="s">
        <v>51</v>
      </c>
      <c r="E20" s="9">
        <v>10</v>
      </c>
      <c r="F20" s="10"/>
      <c r="G20" s="10"/>
      <c r="H20" s="10"/>
      <c r="I20" s="10"/>
      <c r="J20" s="10"/>
      <c r="K20" s="10"/>
      <c r="L20" s="10"/>
      <c r="M20" s="10">
        <v>1</v>
      </c>
      <c r="N20" s="10"/>
      <c r="O20" s="10"/>
      <c r="P20" s="10"/>
      <c r="Q20" s="8">
        <f t="shared" si="0"/>
        <v>10</v>
      </c>
    </row>
    <row r="21" s="1" customFormat="1" ht="18" customHeight="1" spans="1:17">
      <c r="A21" s="8">
        <v>18</v>
      </c>
      <c r="B21" s="9" t="s">
        <v>205</v>
      </c>
      <c r="C21" s="9" t="s">
        <v>58</v>
      </c>
      <c r="D21" s="9" t="s">
        <v>59</v>
      </c>
      <c r="E21" s="9">
        <v>5</v>
      </c>
      <c r="F21" s="10"/>
      <c r="G21" s="10"/>
      <c r="H21" s="10"/>
      <c r="I21" s="10"/>
      <c r="J21" s="10">
        <v>1</v>
      </c>
      <c r="K21" s="10"/>
      <c r="L21" s="10"/>
      <c r="M21" s="10"/>
      <c r="N21" s="10"/>
      <c r="O21" s="10"/>
      <c r="P21" s="10"/>
      <c r="Q21" s="8">
        <f t="shared" si="0"/>
        <v>5</v>
      </c>
    </row>
    <row r="22" s="1" customFormat="1" ht="18" customHeight="1" spans="1:17">
      <c r="A22" s="8">
        <v>19</v>
      </c>
      <c r="B22" s="9" t="s">
        <v>205</v>
      </c>
      <c r="C22" s="9" t="s">
        <v>58</v>
      </c>
      <c r="D22" s="9" t="s">
        <v>60</v>
      </c>
      <c r="E22" s="9">
        <v>170</v>
      </c>
      <c r="F22" s="10"/>
      <c r="G22" s="10">
        <v>500</v>
      </c>
      <c r="H22" s="10">
        <v>2000</v>
      </c>
      <c r="I22" s="10">
        <v>1</v>
      </c>
      <c r="J22" s="10"/>
      <c r="K22" s="10">
        <v>1</v>
      </c>
      <c r="L22" s="10"/>
      <c r="M22" s="10"/>
      <c r="N22" s="10"/>
      <c r="O22" s="10"/>
      <c r="P22" s="10"/>
      <c r="Q22" s="8">
        <f t="shared" si="0"/>
        <v>170</v>
      </c>
    </row>
    <row r="23" s="1" customFormat="1" ht="18" customHeight="1" spans="1:17">
      <c r="A23" s="8">
        <v>20</v>
      </c>
      <c r="B23" s="9" t="s">
        <v>205</v>
      </c>
      <c r="C23" s="9" t="s">
        <v>58</v>
      </c>
      <c r="D23" s="9" t="s">
        <v>61</v>
      </c>
      <c r="E23" s="9">
        <v>45</v>
      </c>
      <c r="F23" s="10"/>
      <c r="G23" s="10"/>
      <c r="H23" s="10">
        <v>1000</v>
      </c>
      <c r="I23" s="10">
        <v>1</v>
      </c>
      <c r="J23" s="10"/>
      <c r="K23" s="10"/>
      <c r="L23" s="10"/>
      <c r="M23" s="10">
        <v>1</v>
      </c>
      <c r="N23" s="10"/>
      <c r="O23" s="10"/>
      <c r="P23" s="10"/>
      <c r="Q23" s="8">
        <f t="shared" si="0"/>
        <v>45</v>
      </c>
    </row>
    <row r="24" s="1" customFormat="1" ht="21" customHeight="1" spans="1:17">
      <c r="A24" s="8">
        <v>21</v>
      </c>
      <c r="B24" s="9" t="s">
        <v>205</v>
      </c>
      <c r="C24" s="9" t="s">
        <v>66</v>
      </c>
      <c r="D24" s="9" t="s">
        <v>68</v>
      </c>
      <c r="E24" s="9">
        <v>90</v>
      </c>
      <c r="F24" s="10"/>
      <c r="G24" s="10"/>
      <c r="H24" s="10">
        <v>3000</v>
      </c>
      <c r="I24" s="10"/>
      <c r="J24" s="10"/>
      <c r="K24" s="10"/>
      <c r="L24" s="10"/>
      <c r="M24" s="10"/>
      <c r="N24" s="10"/>
      <c r="O24" s="10"/>
      <c r="P24" s="10"/>
      <c r="Q24" s="8">
        <f t="shared" si="0"/>
        <v>90</v>
      </c>
    </row>
    <row r="25" s="1" customFormat="1" ht="18" customHeight="1" spans="1:17">
      <c r="A25" s="8">
        <v>22</v>
      </c>
      <c r="B25" s="9" t="s">
        <v>205</v>
      </c>
      <c r="C25" s="9" t="s">
        <v>66</v>
      </c>
      <c r="D25" s="9" t="s">
        <v>69</v>
      </c>
      <c r="E25" s="9">
        <v>60</v>
      </c>
      <c r="F25" s="10"/>
      <c r="G25" s="10"/>
      <c r="H25" s="10">
        <v>2000</v>
      </c>
      <c r="I25" s="10"/>
      <c r="J25" s="10"/>
      <c r="K25" s="10"/>
      <c r="L25" s="10"/>
      <c r="M25" s="10"/>
      <c r="N25" s="10"/>
      <c r="O25" s="10"/>
      <c r="P25" s="10"/>
      <c r="Q25" s="8">
        <f t="shared" si="0"/>
        <v>60</v>
      </c>
    </row>
    <row r="26" s="1" customFormat="1" ht="18" customHeight="1" spans="1:17">
      <c r="A26" s="8">
        <v>23</v>
      </c>
      <c r="B26" s="9" t="s">
        <v>205</v>
      </c>
      <c r="C26" s="9" t="s">
        <v>66</v>
      </c>
      <c r="D26" s="9" t="s">
        <v>70</v>
      </c>
      <c r="E26" s="9">
        <v>55</v>
      </c>
      <c r="F26" s="10"/>
      <c r="G26" s="10"/>
      <c r="H26" s="10">
        <v>1500</v>
      </c>
      <c r="I26" s="10"/>
      <c r="J26" s="10"/>
      <c r="K26" s="10"/>
      <c r="L26" s="10"/>
      <c r="M26" s="10">
        <v>1</v>
      </c>
      <c r="N26" s="10"/>
      <c r="O26" s="10"/>
      <c r="P26" s="10"/>
      <c r="Q26" s="8">
        <f t="shared" si="0"/>
        <v>55</v>
      </c>
    </row>
    <row r="27" s="1" customFormat="1" ht="18" customHeight="1" spans="1:17">
      <c r="A27" s="8">
        <v>24</v>
      </c>
      <c r="B27" s="9" t="s">
        <v>205</v>
      </c>
      <c r="C27" s="9" t="s">
        <v>66</v>
      </c>
      <c r="D27" s="9" t="s">
        <v>67</v>
      </c>
      <c r="E27" s="9">
        <v>60</v>
      </c>
      <c r="F27" s="10"/>
      <c r="G27" s="10"/>
      <c r="H27" s="10">
        <v>2000</v>
      </c>
      <c r="I27" s="10"/>
      <c r="J27" s="10"/>
      <c r="K27" s="10"/>
      <c r="L27" s="10"/>
      <c r="M27" s="10"/>
      <c r="N27" s="10"/>
      <c r="O27" s="10"/>
      <c r="P27" s="10"/>
      <c r="Q27" s="8">
        <f t="shared" si="0"/>
        <v>60</v>
      </c>
    </row>
    <row r="28" s="1" customFormat="1" ht="18" customHeight="1" spans="1:17">
      <c r="A28" s="8">
        <v>25</v>
      </c>
      <c r="B28" s="9" t="s">
        <v>205</v>
      </c>
      <c r="C28" s="9" t="s">
        <v>14</v>
      </c>
      <c r="D28" s="9" t="s">
        <v>16</v>
      </c>
      <c r="E28" s="9">
        <v>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8">
        <f t="shared" si="0"/>
        <v>0</v>
      </c>
    </row>
    <row r="29" s="1" customFormat="1" ht="18" customHeight="1" spans="1:17">
      <c r="A29" s="8">
        <v>26</v>
      </c>
      <c r="B29" s="9" t="s">
        <v>205</v>
      </c>
      <c r="C29" s="9" t="s">
        <v>14</v>
      </c>
      <c r="D29" s="9" t="s">
        <v>206</v>
      </c>
      <c r="E29" s="9">
        <v>5</v>
      </c>
      <c r="F29" s="10"/>
      <c r="G29" s="10"/>
      <c r="H29" s="10"/>
      <c r="I29" s="10">
        <v>1</v>
      </c>
      <c r="J29" s="10"/>
      <c r="K29" s="10"/>
      <c r="L29" s="10"/>
      <c r="M29" s="10"/>
      <c r="N29" s="10"/>
      <c r="O29" s="10"/>
      <c r="P29" s="10"/>
      <c r="Q29" s="8">
        <f t="shared" si="0"/>
        <v>5</v>
      </c>
    </row>
    <row r="30" s="1" customFormat="1" ht="18" customHeight="1" spans="1:17">
      <c r="A30" s="8">
        <v>27</v>
      </c>
      <c r="B30" s="9" t="s">
        <v>205</v>
      </c>
      <c r="C30" s="9" t="s">
        <v>14</v>
      </c>
      <c r="D30" s="9" t="s">
        <v>15</v>
      </c>
      <c r="E30" s="9">
        <v>10</v>
      </c>
      <c r="F30" s="10"/>
      <c r="G30" s="10"/>
      <c r="H30" s="10"/>
      <c r="I30" s="10">
        <v>1</v>
      </c>
      <c r="J30" s="10"/>
      <c r="K30" s="10">
        <v>1</v>
      </c>
      <c r="L30" s="10"/>
      <c r="M30" s="10"/>
      <c r="N30" s="10"/>
      <c r="O30" s="10"/>
      <c r="P30" s="10"/>
      <c r="Q30" s="8">
        <f t="shared" si="0"/>
        <v>10</v>
      </c>
    </row>
    <row r="31" s="1" customFormat="1" ht="18" customHeight="1" spans="1:17">
      <c r="A31" s="8">
        <v>28</v>
      </c>
      <c r="B31" s="9" t="s">
        <v>205</v>
      </c>
      <c r="C31" s="9" t="s">
        <v>14</v>
      </c>
      <c r="D31" s="9" t="s">
        <v>17</v>
      </c>
      <c r="E31" s="9">
        <v>15</v>
      </c>
      <c r="F31" s="10"/>
      <c r="G31" s="10"/>
      <c r="H31" s="10"/>
      <c r="I31" s="10"/>
      <c r="J31" s="10">
        <v>1</v>
      </c>
      <c r="K31" s="10"/>
      <c r="L31" s="10"/>
      <c r="M31" s="10"/>
      <c r="N31" s="10"/>
      <c r="O31" s="10">
        <v>1</v>
      </c>
      <c r="P31" s="10">
        <v>1</v>
      </c>
      <c r="Q31" s="8">
        <f t="shared" si="0"/>
        <v>15</v>
      </c>
    </row>
    <row r="32" s="1" customFormat="1" ht="18" customHeight="1" spans="1:17">
      <c r="A32" s="8">
        <v>29</v>
      </c>
      <c r="B32" s="9" t="s">
        <v>205</v>
      </c>
      <c r="C32" s="9" t="s">
        <v>62</v>
      </c>
      <c r="D32" s="9" t="s">
        <v>64</v>
      </c>
      <c r="E32" s="9">
        <v>5</v>
      </c>
      <c r="F32" s="10"/>
      <c r="G32" s="10"/>
      <c r="H32" s="10"/>
      <c r="I32" s="10"/>
      <c r="J32" s="10"/>
      <c r="K32" s="10">
        <v>1</v>
      </c>
      <c r="L32" s="10"/>
      <c r="M32" s="10"/>
      <c r="N32" s="10"/>
      <c r="O32" s="10"/>
      <c r="P32" s="10"/>
      <c r="Q32" s="8">
        <f t="shared" si="0"/>
        <v>5</v>
      </c>
    </row>
    <row r="33" s="1" customFormat="1" ht="18" customHeight="1" spans="1:17">
      <c r="A33" s="8">
        <v>30</v>
      </c>
      <c r="B33" s="9" t="s">
        <v>205</v>
      </c>
      <c r="C33" s="9" t="s">
        <v>62</v>
      </c>
      <c r="D33" s="9" t="s">
        <v>63</v>
      </c>
      <c r="E33" s="9">
        <v>5</v>
      </c>
      <c r="F33" s="10"/>
      <c r="G33" s="10"/>
      <c r="H33" s="10"/>
      <c r="I33" s="10"/>
      <c r="J33" s="10"/>
      <c r="K33" s="10"/>
      <c r="L33" s="10">
        <v>1</v>
      </c>
      <c r="M33" s="10"/>
      <c r="N33" s="10"/>
      <c r="O33" s="10"/>
      <c r="P33" s="10"/>
      <c r="Q33" s="8">
        <f t="shared" si="0"/>
        <v>5</v>
      </c>
    </row>
    <row r="34" s="1" customFormat="1" ht="18" customHeight="1" spans="1:17">
      <c r="A34" s="8">
        <v>31</v>
      </c>
      <c r="B34" s="9" t="s">
        <v>205</v>
      </c>
      <c r="C34" s="9" t="s">
        <v>73</v>
      </c>
      <c r="D34" s="9" t="s">
        <v>74</v>
      </c>
      <c r="E34" s="9">
        <v>15</v>
      </c>
      <c r="F34" s="10"/>
      <c r="G34" s="10"/>
      <c r="H34" s="10"/>
      <c r="I34" s="10">
        <v>1</v>
      </c>
      <c r="J34" s="10">
        <v>1</v>
      </c>
      <c r="K34" s="10"/>
      <c r="L34" s="10"/>
      <c r="M34" s="10"/>
      <c r="N34" s="10"/>
      <c r="O34" s="10"/>
      <c r="P34" s="10">
        <v>1</v>
      </c>
      <c r="Q34" s="8">
        <f t="shared" si="0"/>
        <v>15</v>
      </c>
    </row>
    <row r="35" s="1" customFormat="1" ht="18" customHeight="1" spans="1:17">
      <c r="A35" s="8">
        <v>32</v>
      </c>
      <c r="B35" s="9" t="s">
        <v>205</v>
      </c>
      <c r="C35" s="9" t="s">
        <v>73</v>
      </c>
      <c r="D35" s="9" t="s">
        <v>75</v>
      </c>
      <c r="E35" s="9">
        <v>10</v>
      </c>
      <c r="F35" s="10"/>
      <c r="G35" s="10"/>
      <c r="H35" s="10"/>
      <c r="I35" s="10"/>
      <c r="J35" s="10">
        <v>1</v>
      </c>
      <c r="K35" s="10">
        <v>1</v>
      </c>
      <c r="L35" s="10"/>
      <c r="M35" s="10"/>
      <c r="N35" s="10"/>
      <c r="O35" s="10"/>
      <c r="P35" s="10"/>
      <c r="Q35" s="8">
        <f t="shared" si="0"/>
        <v>10</v>
      </c>
    </row>
    <row r="36" s="2" customFormat="1" ht="18" customHeight="1" spans="1:17">
      <c r="A36" s="11" t="s">
        <v>82</v>
      </c>
      <c r="B36" s="5"/>
      <c r="C36" s="5"/>
      <c r="D36" s="5"/>
      <c r="E36" s="5">
        <v>920</v>
      </c>
      <c r="F36" s="12">
        <f>SUM(F4:F35)</f>
        <v>100</v>
      </c>
      <c r="G36" s="12">
        <f t="shared" ref="G36:Q36" si="1">SUM(G4:G35)</f>
        <v>1000</v>
      </c>
      <c r="H36" s="12">
        <f t="shared" si="1"/>
        <v>13500</v>
      </c>
      <c r="I36" s="12">
        <f t="shared" si="1"/>
        <v>19</v>
      </c>
      <c r="J36" s="12">
        <f t="shared" si="1"/>
        <v>7</v>
      </c>
      <c r="K36" s="12">
        <f t="shared" si="1"/>
        <v>6</v>
      </c>
      <c r="L36" s="12">
        <f t="shared" si="1"/>
        <v>2</v>
      </c>
      <c r="M36" s="12">
        <f t="shared" si="1"/>
        <v>3</v>
      </c>
      <c r="N36" s="12">
        <f t="shared" si="1"/>
        <v>1</v>
      </c>
      <c r="O36" s="12">
        <f t="shared" si="1"/>
        <v>2</v>
      </c>
      <c r="P36" s="12">
        <f t="shared" si="1"/>
        <v>3</v>
      </c>
      <c r="Q36" s="12">
        <f t="shared" si="1"/>
        <v>920</v>
      </c>
    </row>
  </sheetData>
  <mergeCells count="3">
    <mergeCell ref="A1:Q1"/>
    <mergeCell ref="F2:Q2"/>
    <mergeCell ref="A36:D36"/>
  </mergeCells>
  <pageMargins left="0.75" right="0.75" top="1" bottom="1" header="0.5" footer="0.5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移民后期扶持规划</vt:lpstr>
      <vt:lpstr>重大项目规划表</vt:lpstr>
      <vt:lpstr>美丽家园</vt:lpstr>
      <vt:lpstr>产业转型升级扶持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欧尚广告～陈孝兵</cp:lastModifiedBy>
  <dcterms:created xsi:type="dcterms:W3CDTF">2020-10-26T08:40:00Z</dcterms:created>
  <dcterms:modified xsi:type="dcterms:W3CDTF">2022-07-30T04:26:50Z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13F8CA2E872140DDA866E83AF1E30CD3</vt:lpwstr>
  </property>
  <property fmtid="{D5CDD505-2E9C-101B-9397-08002B2CF9AE}" pid="4" name="KSOReadingLayout">
    <vt:bool>false</vt:bool>
  </property>
</Properties>
</file>